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526"/>
  <workbookPr filterPrivacy="1"/>
  <bookViews>
    <workbookView xWindow="35836" yWindow="61176" windowWidth="19200" windowHeight="6820" activeTab="0"/>
  </bookViews>
  <sheets>
    <sheet name="CCHD Budget" sheetId="4" r:id="rId1"/>
  </sheets>
  <definedNames>
    <definedName name="_xlnm.Print_Area" localSheetId="0">'CCHD Budget'!$A$2:$F$103</definedName>
  </definedNames>
  <calcPr calcId="140001"/>
  <extLst/>
</workbook>
</file>

<file path=xl/sharedStrings.xml><?xml version="1.0" encoding="utf-8"?>
<sst xmlns="http://schemas.openxmlformats.org/spreadsheetml/2006/main" count="139" uniqueCount="128">
  <si>
    <t>Organization Budget</t>
  </si>
  <si>
    <t>INCOME</t>
  </si>
  <si>
    <t xml:space="preserve">TOTAL INCOME </t>
  </si>
  <si>
    <t>$</t>
  </si>
  <si>
    <t>EXPENSES</t>
  </si>
  <si>
    <t xml:space="preserve">A. Personnel and Salaries </t>
  </si>
  <si>
    <t>1)</t>
  </si>
  <si>
    <t>2)</t>
  </si>
  <si>
    <t>Total Salaries/Wages</t>
  </si>
  <si>
    <t>C. Office Expenses</t>
  </si>
  <si>
    <t>(e.g., telephone, supplies, printing, etc)</t>
  </si>
  <si>
    <t>D. Occupancy Expenses</t>
  </si>
  <si>
    <t>(e.g., utlities, rent maintenance, etc.)</t>
  </si>
  <si>
    <t>E. Travel Expenses</t>
  </si>
  <si>
    <t>F. Program Expenses</t>
  </si>
  <si>
    <t>(e.g., stipends, training expenses, etc.)</t>
  </si>
  <si>
    <t>G. Outside Services</t>
  </si>
  <si>
    <t>(e.g., consultants, technical assistance providers)</t>
  </si>
  <si>
    <t xml:space="preserve">TOTAL EXPENSES </t>
  </si>
  <si>
    <r>
      <t>SURPLUS/</t>
    </r>
    <r>
      <rPr>
        <b/>
        <sz val="10"/>
        <color indexed="10"/>
        <rFont val="Arial"/>
        <family val="2"/>
      </rPr>
      <t>(DEFICIT)</t>
    </r>
    <r>
      <rPr>
        <b/>
        <sz val="10"/>
        <rFont val="Arial"/>
        <family val="2"/>
      </rPr>
      <t xml:space="preserve"> </t>
    </r>
  </si>
  <si>
    <t>Faith in Texas</t>
  </si>
  <si>
    <t>PICO National Pass-through Funding</t>
  </si>
  <si>
    <t xml:space="preserve">Office Supplies  </t>
  </si>
  <si>
    <t>Comms/Donor Management Software</t>
  </si>
  <si>
    <t>Book-keeping, Payroll, Tax Filing</t>
  </si>
  <si>
    <t>Website &amp; Online Communications</t>
  </si>
  <si>
    <t>Grassroots Individual Gifts</t>
  </si>
  <si>
    <t>Earned Income (External training, consulting)</t>
  </si>
  <si>
    <t>Interpretation Equipment</t>
  </si>
  <si>
    <t>Organizing Intern Stipends (2x15h/wk, 1x35h/wk)</t>
  </si>
  <si>
    <t>H. Fundraising Costs</t>
  </si>
  <si>
    <t>Donor Engagement Meals/Events ($200/month)</t>
  </si>
  <si>
    <t xml:space="preserve">Cover costs of staff training, consulting, technical assistance (waived) </t>
  </si>
  <si>
    <t xml:space="preserve">Printing  </t>
  </si>
  <si>
    <t>Mailing</t>
  </si>
  <si>
    <t>Fees for PICO National Training (cover lodging)</t>
  </si>
  <si>
    <t xml:space="preserve">Staff Airfare to PICO National Trainings </t>
  </si>
  <si>
    <t>Staff Ground Transportation to PICO National Trainings</t>
  </si>
  <si>
    <t>Airfare for National staff to come to Texas</t>
  </si>
  <si>
    <t>Guest trainers from other states to assist large-scale Texas trainings (6 people x $400)</t>
  </si>
  <si>
    <t>Ground Transport for National staff in DFW</t>
  </si>
  <si>
    <t xml:space="preserve">Lodging for PICO Staff from other states to Texas </t>
  </si>
  <si>
    <t>Meals for PICO staff from other states to Texas</t>
  </si>
  <si>
    <t>Scholarships to National Leadership Training for leaders</t>
  </si>
  <si>
    <t>Ground Travel to National Leadership Training</t>
  </si>
  <si>
    <t>Supplies for Trainings</t>
  </si>
  <si>
    <t>Printing: 2 Annual Mailings to Engage &amp; Grow Donor Base</t>
  </si>
  <si>
    <t>Postage: 2 Annual Mailings to Grow Donor Base</t>
  </si>
  <si>
    <t>Travel Meals for Staff to National Trainings</t>
  </si>
  <si>
    <t>Feeding guest trainers while in town ($50/day x 10 days)</t>
  </si>
  <si>
    <t>Car rental (5 people x $100)</t>
  </si>
  <si>
    <t>$35 per trip</t>
  </si>
  <si>
    <t>3)</t>
  </si>
  <si>
    <t>4)</t>
  </si>
  <si>
    <r>
      <t xml:space="preserve">10 days x $120/day </t>
    </r>
  </si>
  <si>
    <t>PICO National Pass-through for LIVE FREE</t>
  </si>
  <si>
    <t>Project Budget</t>
  </si>
  <si>
    <t xml:space="preserve">5) </t>
  </si>
  <si>
    <t>6)</t>
  </si>
  <si>
    <t>7)</t>
  </si>
  <si>
    <t>9)</t>
  </si>
  <si>
    <t>Organizer work setup, 9 staff x $500 each</t>
  </si>
  <si>
    <t>2 staff trainings per year x 9 staff, $400 per trip</t>
  </si>
  <si>
    <t xml:space="preserve">2 staff trainings per year x 9 staff, $90 per trip  </t>
  </si>
  <si>
    <t xml:space="preserve">2 staff trainings per year x 9 staff, $100 per trip </t>
  </si>
  <si>
    <t>$600/person x 20 people</t>
  </si>
  <si>
    <t>$400/person x 20 people</t>
  </si>
  <si>
    <t xml:space="preserve">PICO National Network Membership </t>
  </si>
  <si>
    <t>11)</t>
  </si>
  <si>
    <t>Staff Mileage: Bootcamps and meetings within Texas</t>
  </si>
  <si>
    <t>Staff Lodging: Bootcamps and meetings within Texas</t>
  </si>
  <si>
    <t>Language Justice Intern Stipend (15 h/wk)</t>
  </si>
  <si>
    <t>Benefits, reimbursements, unemployment etc, cost 35% of salary</t>
  </si>
  <si>
    <t>B. Fringe Benefits, Taxes, Pension, Reimbursements</t>
  </si>
  <si>
    <t>Total Personnel Costs</t>
  </si>
  <si>
    <t>Videography</t>
  </si>
  <si>
    <t>Interpretation services dedicated .25 time</t>
  </si>
  <si>
    <t>Dedicate online platform for campaign</t>
  </si>
  <si>
    <t>Staff Airfare: Texas bootcamps and meetings</t>
  </si>
  <si>
    <t>5 flights x 2 statewide staff, $300 per trip)</t>
  </si>
  <si>
    <t>5 2-day rentals x 2 statewide staff, $150 per trip</t>
  </si>
  <si>
    <t>Computer/Editing tools for online content generation</t>
  </si>
  <si>
    <t>Food for Texas Trainings</t>
  </si>
  <si>
    <t>I. Project/Campaign Overhead (15%)</t>
  </si>
  <si>
    <t>Staff Car Rental: Texas bootcamps using air travel</t>
  </si>
  <si>
    <t>10% time x 6 months</t>
  </si>
  <si>
    <t>Open Philanthropy LIVE FREE grant (requested)</t>
  </si>
  <si>
    <t>Utilities &amp; internet ($150/month)</t>
  </si>
  <si>
    <t>General Liability and Accident Insurance</t>
  </si>
  <si>
    <t>Worker's Compensation Insurance</t>
  </si>
  <si>
    <t>Directors and Officers Insurance</t>
  </si>
  <si>
    <t>Office Parking ($500/month)</t>
  </si>
  <si>
    <t>Rent with utilities &amp; internet ($950/month)</t>
  </si>
  <si>
    <t>Sub-leased Desk Space: NTIET and PICO</t>
  </si>
  <si>
    <t>25% time x 12 months</t>
  </si>
  <si>
    <t>80% time x 12 months</t>
  </si>
  <si>
    <t>100% time x 12 months</t>
  </si>
  <si>
    <t>10% time x 12 months</t>
  </si>
  <si>
    <t>Monthly Donors and Major Gifts</t>
  </si>
  <si>
    <t>Congregation Dues</t>
  </si>
  <si>
    <t>General Operating Support</t>
  </si>
  <si>
    <t>For Education Organizing</t>
  </si>
  <si>
    <t>Annie E. Casey Foundation</t>
  </si>
  <si>
    <t>Earned Income (External training and consulting)</t>
  </si>
  <si>
    <t>North Texas Immigration Education Table Coordinator</t>
  </si>
  <si>
    <t>Independent contractor who facilitates coalition, hosted by Faith in Texas</t>
  </si>
  <si>
    <t>Four Freedoms Fund: Regrant through NTIET</t>
  </si>
  <si>
    <t>For Immigrant Youth Organizing and Legal Education: North Texas Immigration Education Coalition</t>
  </si>
  <si>
    <t>Air Travel to National Leadership Training for leaders</t>
  </si>
  <si>
    <t>$30/person x 20 people</t>
  </si>
  <si>
    <t xml:space="preserve">Dallas Family Foundations </t>
  </si>
  <si>
    <t>Multi-year proposal invited for statewide leadership development for health equity</t>
  </si>
  <si>
    <t>September 2016-September 2017</t>
  </si>
  <si>
    <t>25% time x 12 months (project management, raise matching funds for criminal justice)</t>
  </si>
  <si>
    <t>Director of LIVE FREE</t>
  </si>
  <si>
    <t>Civic Engagement Fellow</t>
  </si>
  <si>
    <t>LIVE FREE Organizer</t>
  </si>
  <si>
    <t>Executive Director</t>
  </si>
  <si>
    <t xml:space="preserve">Book-keeping and Payroll Service </t>
  </si>
  <si>
    <t>Media &amp; Communications Organizer</t>
  </si>
  <si>
    <t xml:space="preserve">Administrative Assistant </t>
  </si>
  <si>
    <t>Director of Operations and Finance</t>
  </si>
  <si>
    <t>Bilingual Youth Organizer</t>
  </si>
  <si>
    <t>Pass-hrough from PICO for juvenile justice organizing</t>
  </si>
  <si>
    <t>National Foundation Grants (in preparation)</t>
  </si>
  <si>
    <t>Texas-based Health Foundation (invited, in preparation)</t>
  </si>
  <si>
    <t xml:space="preserve">Texas Education foundations (invited or in preparation) </t>
  </si>
  <si>
    <t>Small Foundation Grants (invited)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</si>
</sst>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4" xfId="0" applyFont="1" applyBorder="1" applyAlignment="1">
      <alignment horizontal="center"/>
    </xf>
    <xf numFmtId="40" fontId="1" fillId="0" borderId="4" xfId="0" applyNumberFormat="1" applyFont="1" applyBorder="1" applyAlignment="1">
      <alignment vertical="center"/>
    </xf>
    <xf numFmtId="0" fontId="1" fillId="0" borderId="5" xfId="0" applyFont="1" applyBorder="1"/>
    <xf numFmtId="40" fontId="1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1" fillId="2" borderId="5" xfId="0" applyFont="1" applyFill="1" applyBorder="1"/>
    <xf numFmtId="165" fontId="1" fillId="2" borderId="5" xfId="0" applyNumberFormat="1" applyFont="1" applyFill="1" applyBorder="1"/>
    <xf numFmtId="0" fontId="3" fillId="0" borderId="5" xfId="0" applyFont="1" applyBorder="1" applyAlignment="1">
      <alignment horizontal="center"/>
    </xf>
    <xf numFmtId="165" fontId="1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/>
    <xf numFmtId="1" fontId="1" fillId="0" borderId="5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right" vertical="center"/>
    </xf>
    <xf numFmtId="1" fontId="1" fillId="2" borderId="5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0" fontId="2" fillId="0" borderId="6" xfId="0" applyFont="1" applyBorder="1"/>
    <xf numFmtId="0" fontId="2" fillId="0" borderId="4" xfId="0" applyFont="1" applyBorder="1"/>
    <xf numFmtId="0" fontId="1" fillId="0" borderId="6" xfId="0" applyFont="1" applyBorder="1"/>
    <xf numFmtId="0" fontId="3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6" fillId="0" borderId="5" xfId="0" applyFont="1" applyBorder="1"/>
    <xf numFmtId="0" fontId="7" fillId="0" borderId="12" xfId="0" applyFont="1" applyBorder="1"/>
    <xf numFmtId="0" fontId="1" fillId="0" borderId="12" xfId="0" applyFont="1" applyBorder="1"/>
    <xf numFmtId="164" fontId="1" fillId="0" borderId="5" xfId="0" applyNumberFormat="1" applyFont="1" applyBorder="1"/>
    <xf numFmtId="0" fontId="1" fillId="0" borderId="5" xfId="0" applyFont="1" applyFill="1" applyBorder="1"/>
    <xf numFmtId="0" fontId="2" fillId="0" borderId="0" xfId="0" applyFont="1" applyFill="1"/>
    <xf numFmtId="1" fontId="1" fillId="0" borderId="5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/>
    <xf numFmtId="165" fontId="1" fillId="0" borderId="12" xfId="0" applyNumberFormat="1" applyFont="1" applyBorder="1"/>
    <xf numFmtId="164" fontId="1" fillId="0" borderId="12" xfId="0" applyNumberFormat="1" applyFont="1" applyBorder="1"/>
    <xf numFmtId="165" fontId="1" fillId="0" borderId="6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9" fontId="1" fillId="0" borderId="5" xfId="0" applyNumberFormat="1" applyFont="1" applyFill="1" applyBorder="1" applyAlignment="1">
      <alignment horizontal="left"/>
    </xf>
    <xf numFmtId="3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/>
    </xf>
    <xf numFmtId="40" fontId="1" fillId="0" borderId="5" xfId="0" applyNumberFormat="1" applyFont="1" applyFill="1" applyBorder="1" applyAlignment="1">
      <alignment vertical="center"/>
    </xf>
    <xf numFmtId="40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 topLeftCell="B77">
      <selection activeCell="F35" sqref="F35"/>
    </sheetView>
  </sheetViews>
  <sheetFormatPr defaultColWidth="9.140625" defaultRowHeight="15"/>
  <cols>
    <col min="1" max="1" width="3.00390625" style="0" customWidth="1"/>
    <col min="2" max="2" width="44.8515625" style="0" customWidth="1"/>
    <col min="3" max="3" width="2.7109375" style="0" customWidth="1"/>
    <col min="4" max="5" width="19.7109375" style="0" customWidth="1"/>
    <col min="6" max="6" width="132.421875" style="0" customWidth="1"/>
    <col min="256" max="256" width="3.00390625" style="0" customWidth="1"/>
    <col min="257" max="257" width="30.7109375" style="0" customWidth="1"/>
    <col min="258" max="258" width="2.7109375" style="0" customWidth="1"/>
    <col min="259" max="260" width="28.7109375" style="0" customWidth="1"/>
    <col min="512" max="512" width="3.00390625" style="0" customWidth="1"/>
    <col min="513" max="513" width="30.7109375" style="0" customWidth="1"/>
    <col min="514" max="514" width="2.7109375" style="0" customWidth="1"/>
    <col min="515" max="516" width="28.7109375" style="0" customWidth="1"/>
    <col min="768" max="768" width="3.00390625" style="0" customWidth="1"/>
    <col min="769" max="769" width="30.7109375" style="0" customWidth="1"/>
    <col min="770" max="770" width="2.7109375" style="0" customWidth="1"/>
    <col min="771" max="772" width="28.7109375" style="0" customWidth="1"/>
    <col min="1024" max="1024" width="3.00390625" style="0" customWidth="1"/>
    <col min="1025" max="1025" width="30.7109375" style="0" customWidth="1"/>
    <col min="1026" max="1026" width="2.7109375" style="0" customWidth="1"/>
    <col min="1027" max="1028" width="28.7109375" style="0" customWidth="1"/>
    <col min="1280" max="1280" width="3.00390625" style="0" customWidth="1"/>
    <col min="1281" max="1281" width="30.7109375" style="0" customWidth="1"/>
    <col min="1282" max="1282" width="2.7109375" style="0" customWidth="1"/>
    <col min="1283" max="1284" width="28.7109375" style="0" customWidth="1"/>
    <col min="1536" max="1536" width="3.00390625" style="0" customWidth="1"/>
    <col min="1537" max="1537" width="30.7109375" style="0" customWidth="1"/>
    <col min="1538" max="1538" width="2.7109375" style="0" customWidth="1"/>
    <col min="1539" max="1540" width="28.7109375" style="0" customWidth="1"/>
    <col min="1792" max="1792" width="3.00390625" style="0" customWidth="1"/>
    <col min="1793" max="1793" width="30.7109375" style="0" customWidth="1"/>
    <col min="1794" max="1794" width="2.7109375" style="0" customWidth="1"/>
    <col min="1795" max="1796" width="28.7109375" style="0" customWidth="1"/>
    <col min="2048" max="2048" width="3.00390625" style="0" customWidth="1"/>
    <col min="2049" max="2049" width="30.7109375" style="0" customWidth="1"/>
    <col min="2050" max="2050" width="2.7109375" style="0" customWidth="1"/>
    <col min="2051" max="2052" width="28.7109375" style="0" customWidth="1"/>
    <col min="2304" max="2304" width="3.00390625" style="0" customWidth="1"/>
    <col min="2305" max="2305" width="30.7109375" style="0" customWidth="1"/>
    <col min="2306" max="2306" width="2.7109375" style="0" customWidth="1"/>
    <col min="2307" max="2308" width="28.7109375" style="0" customWidth="1"/>
    <col min="2560" max="2560" width="3.00390625" style="0" customWidth="1"/>
    <col min="2561" max="2561" width="30.7109375" style="0" customWidth="1"/>
    <col min="2562" max="2562" width="2.7109375" style="0" customWidth="1"/>
    <col min="2563" max="2564" width="28.7109375" style="0" customWidth="1"/>
    <col min="2816" max="2816" width="3.00390625" style="0" customWidth="1"/>
    <col min="2817" max="2817" width="30.7109375" style="0" customWidth="1"/>
    <col min="2818" max="2818" width="2.7109375" style="0" customWidth="1"/>
    <col min="2819" max="2820" width="28.7109375" style="0" customWidth="1"/>
    <col min="3072" max="3072" width="3.00390625" style="0" customWidth="1"/>
    <col min="3073" max="3073" width="30.7109375" style="0" customWidth="1"/>
    <col min="3074" max="3074" width="2.7109375" style="0" customWidth="1"/>
    <col min="3075" max="3076" width="28.7109375" style="0" customWidth="1"/>
    <col min="3328" max="3328" width="3.00390625" style="0" customWidth="1"/>
    <col min="3329" max="3329" width="30.7109375" style="0" customWidth="1"/>
    <col min="3330" max="3330" width="2.7109375" style="0" customWidth="1"/>
    <col min="3331" max="3332" width="28.7109375" style="0" customWidth="1"/>
    <col min="3584" max="3584" width="3.00390625" style="0" customWidth="1"/>
    <col min="3585" max="3585" width="30.7109375" style="0" customWidth="1"/>
    <col min="3586" max="3586" width="2.7109375" style="0" customWidth="1"/>
    <col min="3587" max="3588" width="28.7109375" style="0" customWidth="1"/>
    <col min="3840" max="3840" width="3.00390625" style="0" customWidth="1"/>
    <col min="3841" max="3841" width="30.7109375" style="0" customWidth="1"/>
    <col min="3842" max="3842" width="2.7109375" style="0" customWidth="1"/>
    <col min="3843" max="3844" width="28.7109375" style="0" customWidth="1"/>
    <col min="4096" max="4096" width="3.00390625" style="0" customWidth="1"/>
    <col min="4097" max="4097" width="30.7109375" style="0" customWidth="1"/>
    <col min="4098" max="4098" width="2.7109375" style="0" customWidth="1"/>
    <col min="4099" max="4100" width="28.7109375" style="0" customWidth="1"/>
    <col min="4352" max="4352" width="3.00390625" style="0" customWidth="1"/>
    <col min="4353" max="4353" width="30.7109375" style="0" customWidth="1"/>
    <col min="4354" max="4354" width="2.7109375" style="0" customWidth="1"/>
    <col min="4355" max="4356" width="28.7109375" style="0" customWidth="1"/>
    <col min="4608" max="4608" width="3.00390625" style="0" customWidth="1"/>
    <col min="4609" max="4609" width="30.7109375" style="0" customWidth="1"/>
    <col min="4610" max="4610" width="2.7109375" style="0" customWidth="1"/>
    <col min="4611" max="4612" width="28.7109375" style="0" customWidth="1"/>
    <col min="4864" max="4864" width="3.00390625" style="0" customWidth="1"/>
    <col min="4865" max="4865" width="30.7109375" style="0" customWidth="1"/>
    <col min="4866" max="4866" width="2.7109375" style="0" customWidth="1"/>
    <col min="4867" max="4868" width="28.7109375" style="0" customWidth="1"/>
    <col min="5120" max="5120" width="3.00390625" style="0" customWidth="1"/>
    <col min="5121" max="5121" width="30.7109375" style="0" customWidth="1"/>
    <col min="5122" max="5122" width="2.7109375" style="0" customWidth="1"/>
    <col min="5123" max="5124" width="28.7109375" style="0" customWidth="1"/>
    <col min="5376" max="5376" width="3.00390625" style="0" customWidth="1"/>
    <col min="5377" max="5377" width="30.7109375" style="0" customWidth="1"/>
    <col min="5378" max="5378" width="2.7109375" style="0" customWidth="1"/>
    <col min="5379" max="5380" width="28.7109375" style="0" customWidth="1"/>
    <col min="5632" max="5632" width="3.00390625" style="0" customWidth="1"/>
    <col min="5633" max="5633" width="30.7109375" style="0" customWidth="1"/>
    <col min="5634" max="5634" width="2.7109375" style="0" customWidth="1"/>
    <col min="5635" max="5636" width="28.7109375" style="0" customWidth="1"/>
    <col min="5888" max="5888" width="3.00390625" style="0" customWidth="1"/>
    <col min="5889" max="5889" width="30.7109375" style="0" customWidth="1"/>
    <col min="5890" max="5890" width="2.7109375" style="0" customWidth="1"/>
    <col min="5891" max="5892" width="28.7109375" style="0" customWidth="1"/>
    <col min="6144" max="6144" width="3.00390625" style="0" customWidth="1"/>
    <col min="6145" max="6145" width="30.7109375" style="0" customWidth="1"/>
    <col min="6146" max="6146" width="2.7109375" style="0" customWidth="1"/>
    <col min="6147" max="6148" width="28.7109375" style="0" customWidth="1"/>
    <col min="6400" max="6400" width="3.00390625" style="0" customWidth="1"/>
    <col min="6401" max="6401" width="30.7109375" style="0" customWidth="1"/>
    <col min="6402" max="6402" width="2.7109375" style="0" customWidth="1"/>
    <col min="6403" max="6404" width="28.7109375" style="0" customWidth="1"/>
    <col min="6656" max="6656" width="3.00390625" style="0" customWidth="1"/>
    <col min="6657" max="6657" width="30.7109375" style="0" customWidth="1"/>
    <col min="6658" max="6658" width="2.7109375" style="0" customWidth="1"/>
    <col min="6659" max="6660" width="28.7109375" style="0" customWidth="1"/>
    <col min="6912" max="6912" width="3.00390625" style="0" customWidth="1"/>
    <col min="6913" max="6913" width="30.7109375" style="0" customWidth="1"/>
    <col min="6914" max="6914" width="2.7109375" style="0" customWidth="1"/>
    <col min="6915" max="6916" width="28.7109375" style="0" customWidth="1"/>
    <col min="7168" max="7168" width="3.00390625" style="0" customWidth="1"/>
    <col min="7169" max="7169" width="30.7109375" style="0" customWidth="1"/>
    <col min="7170" max="7170" width="2.7109375" style="0" customWidth="1"/>
    <col min="7171" max="7172" width="28.7109375" style="0" customWidth="1"/>
    <col min="7424" max="7424" width="3.00390625" style="0" customWidth="1"/>
    <col min="7425" max="7425" width="30.7109375" style="0" customWidth="1"/>
    <col min="7426" max="7426" width="2.7109375" style="0" customWidth="1"/>
    <col min="7427" max="7428" width="28.7109375" style="0" customWidth="1"/>
    <col min="7680" max="7680" width="3.00390625" style="0" customWidth="1"/>
    <col min="7681" max="7681" width="30.7109375" style="0" customWidth="1"/>
    <col min="7682" max="7682" width="2.7109375" style="0" customWidth="1"/>
    <col min="7683" max="7684" width="28.7109375" style="0" customWidth="1"/>
    <col min="7936" max="7936" width="3.00390625" style="0" customWidth="1"/>
    <col min="7937" max="7937" width="30.7109375" style="0" customWidth="1"/>
    <col min="7938" max="7938" width="2.7109375" style="0" customWidth="1"/>
    <col min="7939" max="7940" width="28.7109375" style="0" customWidth="1"/>
    <col min="8192" max="8192" width="3.00390625" style="0" customWidth="1"/>
    <col min="8193" max="8193" width="30.7109375" style="0" customWidth="1"/>
    <col min="8194" max="8194" width="2.7109375" style="0" customWidth="1"/>
    <col min="8195" max="8196" width="28.7109375" style="0" customWidth="1"/>
    <col min="8448" max="8448" width="3.00390625" style="0" customWidth="1"/>
    <col min="8449" max="8449" width="30.7109375" style="0" customWidth="1"/>
    <col min="8450" max="8450" width="2.7109375" style="0" customWidth="1"/>
    <col min="8451" max="8452" width="28.7109375" style="0" customWidth="1"/>
    <col min="8704" max="8704" width="3.00390625" style="0" customWidth="1"/>
    <col min="8705" max="8705" width="30.7109375" style="0" customWidth="1"/>
    <col min="8706" max="8706" width="2.7109375" style="0" customWidth="1"/>
    <col min="8707" max="8708" width="28.7109375" style="0" customWidth="1"/>
    <col min="8960" max="8960" width="3.00390625" style="0" customWidth="1"/>
    <col min="8961" max="8961" width="30.7109375" style="0" customWidth="1"/>
    <col min="8962" max="8962" width="2.7109375" style="0" customWidth="1"/>
    <col min="8963" max="8964" width="28.7109375" style="0" customWidth="1"/>
    <col min="9216" max="9216" width="3.00390625" style="0" customWidth="1"/>
    <col min="9217" max="9217" width="30.7109375" style="0" customWidth="1"/>
    <col min="9218" max="9218" width="2.7109375" style="0" customWidth="1"/>
    <col min="9219" max="9220" width="28.7109375" style="0" customWidth="1"/>
    <col min="9472" max="9472" width="3.00390625" style="0" customWidth="1"/>
    <col min="9473" max="9473" width="30.7109375" style="0" customWidth="1"/>
    <col min="9474" max="9474" width="2.7109375" style="0" customWidth="1"/>
    <col min="9475" max="9476" width="28.7109375" style="0" customWidth="1"/>
    <col min="9728" max="9728" width="3.00390625" style="0" customWidth="1"/>
    <col min="9729" max="9729" width="30.7109375" style="0" customWidth="1"/>
    <col min="9730" max="9730" width="2.7109375" style="0" customWidth="1"/>
    <col min="9731" max="9732" width="28.7109375" style="0" customWidth="1"/>
    <col min="9984" max="9984" width="3.00390625" style="0" customWidth="1"/>
    <col min="9985" max="9985" width="30.7109375" style="0" customWidth="1"/>
    <col min="9986" max="9986" width="2.7109375" style="0" customWidth="1"/>
    <col min="9987" max="9988" width="28.7109375" style="0" customWidth="1"/>
    <col min="10240" max="10240" width="3.00390625" style="0" customWidth="1"/>
    <col min="10241" max="10241" width="30.7109375" style="0" customWidth="1"/>
    <col min="10242" max="10242" width="2.7109375" style="0" customWidth="1"/>
    <col min="10243" max="10244" width="28.7109375" style="0" customWidth="1"/>
    <col min="10496" max="10496" width="3.00390625" style="0" customWidth="1"/>
    <col min="10497" max="10497" width="30.7109375" style="0" customWidth="1"/>
    <col min="10498" max="10498" width="2.7109375" style="0" customWidth="1"/>
    <col min="10499" max="10500" width="28.7109375" style="0" customWidth="1"/>
    <col min="10752" max="10752" width="3.00390625" style="0" customWidth="1"/>
    <col min="10753" max="10753" width="30.7109375" style="0" customWidth="1"/>
    <col min="10754" max="10754" width="2.7109375" style="0" customWidth="1"/>
    <col min="10755" max="10756" width="28.7109375" style="0" customWidth="1"/>
    <col min="11008" max="11008" width="3.00390625" style="0" customWidth="1"/>
    <col min="11009" max="11009" width="30.7109375" style="0" customWidth="1"/>
    <col min="11010" max="11010" width="2.7109375" style="0" customWidth="1"/>
    <col min="11011" max="11012" width="28.7109375" style="0" customWidth="1"/>
    <col min="11264" max="11264" width="3.00390625" style="0" customWidth="1"/>
    <col min="11265" max="11265" width="30.7109375" style="0" customWidth="1"/>
    <col min="11266" max="11266" width="2.7109375" style="0" customWidth="1"/>
    <col min="11267" max="11268" width="28.7109375" style="0" customWidth="1"/>
    <col min="11520" max="11520" width="3.00390625" style="0" customWidth="1"/>
    <col min="11521" max="11521" width="30.7109375" style="0" customWidth="1"/>
    <col min="11522" max="11522" width="2.7109375" style="0" customWidth="1"/>
    <col min="11523" max="11524" width="28.7109375" style="0" customWidth="1"/>
    <col min="11776" max="11776" width="3.00390625" style="0" customWidth="1"/>
    <col min="11777" max="11777" width="30.7109375" style="0" customWidth="1"/>
    <col min="11778" max="11778" width="2.7109375" style="0" customWidth="1"/>
    <col min="11779" max="11780" width="28.7109375" style="0" customWidth="1"/>
    <col min="12032" max="12032" width="3.00390625" style="0" customWidth="1"/>
    <col min="12033" max="12033" width="30.7109375" style="0" customWidth="1"/>
    <col min="12034" max="12034" width="2.7109375" style="0" customWidth="1"/>
    <col min="12035" max="12036" width="28.7109375" style="0" customWidth="1"/>
    <col min="12288" max="12288" width="3.00390625" style="0" customWidth="1"/>
    <col min="12289" max="12289" width="30.7109375" style="0" customWidth="1"/>
    <col min="12290" max="12290" width="2.7109375" style="0" customWidth="1"/>
    <col min="12291" max="12292" width="28.7109375" style="0" customWidth="1"/>
    <col min="12544" max="12544" width="3.00390625" style="0" customWidth="1"/>
    <col min="12545" max="12545" width="30.7109375" style="0" customWidth="1"/>
    <col min="12546" max="12546" width="2.7109375" style="0" customWidth="1"/>
    <col min="12547" max="12548" width="28.7109375" style="0" customWidth="1"/>
    <col min="12800" max="12800" width="3.00390625" style="0" customWidth="1"/>
    <col min="12801" max="12801" width="30.7109375" style="0" customWidth="1"/>
    <col min="12802" max="12802" width="2.7109375" style="0" customWidth="1"/>
    <col min="12803" max="12804" width="28.7109375" style="0" customWidth="1"/>
    <col min="13056" max="13056" width="3.00390625" style="0" customWidth="1"/>
    <col min="13057" max="13057" width="30.7109375" style="0" customWidth="1"/>
    <col min="13058" max="13058" width="2.7109375" style="0" customWidth="1"/>
    <col min="13059" max="13060" width="28.7109375" style="0" customWidth="1"/>
    <col min="13312" max="13312" width="3.00390625" style="0" customWidth="1"/>
    <col min="13313" max="13313" width="30.7109375" style="0" customWidth="1"/>
    <col min="13314" max="13314" width="2.7109375" style="0" customWidth="1"/>
    <col min="13315" max="13316" width="28.7109375" style="0" customWidth="1"/>
    <col min="13568" max="13568" width="3.00390625" style="0" customWidth="1"/>
    <col min="13569" max="13569" width="30.7109375" style="0" customWidth="1"/>
    <col min="13570" max="13570" width="2.7109375" style="0" customWidth="1"/>
    <col min="13571" max="13572" width="28.7109375" style="0" customWidth="1"/>
    <col min="13824" max="13824" width="3.00390625" style="0" customWidth="1"/>
    <col min="13825" max="13825" width="30.7109375" style="0" customWidth="1"/>
    <col min="13826" max="13826" width="2.7109375" style="0" customWidth="1"/>
    <col min="13827" max="13828" width="28.7109375" style="0" customWidth="1"/>
    <col min="14080" max="14080" width="3.00390625" style="0" customWidth="1"/>
    <col min="14081" max="14081" width="30.7109375" style="0" customWidth="1"/>
    <col min="14082" max="14082" width="2.7109375" style="0" customWidth="1"/>
    <col min="14083" max="14084" width="28.7109375" style="0" customWidth="1"/>
    <col min="14336" max="14336" width="3.00390625" style="0" customWidth="1"/>
    <col min="14337" max="14337" width="30.7109375" style="0" customWidth="1"/>
    <col min="14338" max="14338" width="2.7109375" style="0" customWidth="1"/>
    <col min="14339" max="14340" width="28.7109375" style="0" customWidth="1"/>
    <col min="14592" max="14592" width="3.00390625" style="0" customWidth="1"/>
    <col min="14593" max="14593" width="30.7109375" style="0" customWidth="1"/>
    <col min="14594" max="14594" width="2.7109375" style="0" customWidth="1"/>
    <col min="14595" max="14596" width="28.7109375" style="0" customWidth="1"/>
    <col min="14848" max="14848" width="3.00390625" style="0" customWidth="1"/>
    <col min="14849" max="14849" width="30.7109375" style="0" customWidth="1"/>
    <col min="14850" max="14850" width="2.7109375" style="0" customWidth="1"/>
    <col min="14851" max="14852" width="28.7109375" style="0" customWidth="1"/>
    <col min="15104" max="15104" width="3.00390625" style="0" customWidth="1"/>
    <col min="15105" max="15105" width="30.7109375" style="0" customWidth="1"/>
    <col min="15106" max="15106" width="2.7109375" style="0" customWidth="1"/>
    <col min="15107" max="15108" width="28.7109375" style="0" customWidth="1"/>
    <col min="15360" max="15360" width="3.00390625" style="0" customWidth="1"/>
    <col min="15361" max="15361" width="30.7109375" style="0" customWidth="1"/>
    <col min="15362" max="15362" width="2.7109375" style="0" customWidth="1"/>
    <col min="15363" max="15364" width="28.7109375" style="0" customWidth="1"/>
    <col min="15616" max="15616" width="3.00390625" style="0" customWidth="1"/>
    <col min="15617" max="15617" width="30.7109375" style="0" customWidth="1"/>
    <col min="15618" max="15618" width="2.7109375" style="0" customWidth="1"/>
    <col min="15619" max="15620" width="28.7109375" style="0" customWidth="1"/>
    <col min="15872" max="15872" width="3.00390625" style="0" customWidth="1"/>
    <col min="15873" max="15873" width="30.7109375" style="0" customWidth="1"/>
    <col min="15874" max="15874" width="2.7109375" style="0" customWidth="1"/>
    <col min="15875" max="15876" width="28.7109375" style="0" customWidth="1"/>
    <col min="16128" max="16128" width="3.00390625" style="0" customWidth="1"/>
    <col min="16129" max="16129" width="30.7109375" style="0" customWidth="1"/>
    <col min="16130" max="16130" width="2.7109375" style="0" customWidth="1"/>
    <col min="16131" max="16132" width="28.7109375" style="0" customWidth="1"/>
  </cols>
  <sheetData>
    <row r="1" spans="4:5" s="1" customFormat="1" ht="6" customHeight="1" thickBot="1">
      <c r="D1" s="2"/>
      <c r="E1" s="2"/>
    </row>
    <row r="2" spans="1:6" s="1" customFormat="1" ht="15" thickBot="1" thickTop="1">
      <c r="A2" s="32"/>
      <c r="B2" s="33"/>
      <c r="C2" s="33"/>
      <c r="D2" s="34" t="s">
        <v>20</v>
      </c>
      <c r="E2" s="34"/>
      <c r="F2" s="35" t="s">
        <v>112</v>
      </c>
    </row>
    <row r="3" spans="1:5" s="1" customFormat="1" ht="5.25" customHeight="1" thickTop="1">
      <c r="A3" s="3"/>
      <c r="B3" s="3"/>
      <c r="C3" s="3"/>
      <c r="D3" s="4"/>
      <c r="E3" s="4"/>
    </row>
    <row r="4" spans="1:6" s="8" customFormat="1" ht="18" customHeight="1" thickBot="1">
      <c r="A4" s="5"/>
      <c r="B4" s="6"/>
      <c r="C4" s="6"/>
      <c r="D4" s="7" t="s">
        <v>0</v>
      </c>
      <c r="E4" s="7" t="s">
        <v>56</v>
      </c>
      <c r="F4" s="30"/>
    </row>
    <row r="5" spans="1:6" s="1" customFormat="1" ht="13" thickTop="1">
      <c r="A5" s="9"/>
      <c r="B5" s="9" t="s">
        <v>1</v>
      </c>
      <c r="C5" s="9"/>
      <c r="D5" s="10"/>
      <c r="E5" s="10"/>
      <c r="F5" s="31"/>
    </row>
    <row r="6" spans="1:6" s="1" customFormat="1" ht="13.5" customHeight="1">
      <c r="A6" s="11"/>
      <c r="B6" s="54" t="s">
        <v>99</v>
      </c>
      <c r="C6" s="54"/>
      <c r="D6" s="55">
        <v>92000</v>
      </c>
      <c r="E6" s="56"/>
      <c r="F6" s="57"/>
    </row>
    <row r="7" spans="1:6" s="1" customFormat="1" ht="12">
      <c r="A7" s="11"/>
      <c r="B7" s="54" t="s">
        <v>98</v>
      </c>
      <c r="C7" s="54"/>
      <c r="D7" s="55">
        <v>65000</v>
      </c>
      <c r="E7" s="55"/>
      <c r="F7" s="40"/>
    </row>
    <row r="8" spans="1:6" s="1" customFormat="1" ht="12">
      <c r="A8" s="11"/>
      <c r="B8" s="54" t="s">
        <v>21</v>
      </c>
      <c r="C8" s="54"/>
      <c r="D8" s="55">
        <v>120000</v>
      </c>
      <c r="E8" s="55"/>
      <c r="F8" s="40"/>
    </row>
    <row r="9" spans="1:6" s="1" customFormat="1" ht="12">
      <c r="A9" s="11"/>
      <c r="B9" s="54" t="s">
        <v>55</v>
      </c>
      <c r="C9" s="54"/>
      <c r="D9" s="55">
        <v>30000</v>
      </c>
      <c r="E9" s="55">
        <v>30000</v>
      </c>
      <c r="F9" s="40"/>
    </row>
    <row r="10" spans="1:6" s="1" customFormat="1" ht="12">
      <c r="A10" s="11"/>
      <c r="B10" s="54" t="s">
        <v>93</v>
      </c>
      <c r="C10" s="54"/>
      <c r="D10" s="55">
        <v>4200</v>
      </c>
      <c r="E10" s="55"/>
      <c r="F10" s="40"/>
    </row>
    <row r="11" spans="1:6" s="1" customFormat="1" ht="12">
      <c r="A11" s="11"/>
      <c r="B11" s="54" t="s">
        <v>106</v>
      </c>
      <c r="C11" s="54"/>
      <c r="D11" s="55">
        <v>63000</v>
      </c>
      <c r="E11" s="55"/>
      <c r="F11" s="40" t="s">
        <v>107</v>
      </c>
    </row>
    <row r="12" spans="1:6" s="1" customFormat="1" ht="12">
      <c r="A12" s="11"/>
      <c r="B12" s="54" t="s">
        <v>110</v>
      </c>
      <c r="C12" s="54"/>
      <c r="D12" s="55">
        <v>66800</v>
      </c>
      <c r="E12" s="55"/>
      <c r="F12" s="40"/>
    </row>
    <row r="13" spans="1:6" s="1" customFormat="1" ht="12">
      <c r="A13" s="11"/>
      <c r="B13" s="54" t="s">
        <v>102</v>
      </c>
      <c r="C13" s="54"/>
      <c r="D13" s="55">
        <v>15000</v>
      </c>
      <c r="E13" s="55">
        <v>2000</v>
      </c>
      <c r="F13" s="40" t="s">
        <v>123</v>
      </c>
    </row>
    <row r="14" spans="1:6" s="1" customFormat="1" ht="12">
      <c r="A14" s="11"/>
      <c r="B14" s="54" t="s">
        <v>103</v>
      </c>
      <c r="C14" s="54"/>
      <c r="D14" s="55">
        <v>2000</v>
      </c>
      <c r="E14" s="55"/>
      <c r="F14" s="40"/>
    </row>
    <row r="15" spans="1:6" s="1" customFormat="1" ht="12">
      <c r="A15" s="11"/>
      <c r="B15" s="54" t="s">
        <v>26</v>
      </c>
      <c r="C15" s="54"/>
      <c r="D15" s="55">
        <v>5000</v>
      </c>
      <c r="E15" s="55">
        <v>1000</v>
      </c>
      <c r="F15" s="40"/>
    </row>
    <row r="16" spans="1:6" s="1" customFormat="1" ht="12">
      <c r="A16" s="11"/>
      <c r="B16" s="54" t="s">
        <v>127</v>
      </c>
      <c r="C16" s="54"/>
      <c r="D16" s="55">
        <v>35000</v>
      </c>
      <c r="E16" s="55"/>
      <c r="F16" s="40" t="s">
        <v>100</v>
      </c>
    </row>
    <row r="17" spans="1:6" s="1" customFormat="1" ht="12">
      <c r="A17" s="11"/>
      <c r="B17" s="54" t="s">
        <v>126</v>
      </c>
      <c r="C17" s="54"/>
      <c r="D17" s="55">
        <v>125000</v>
      </c>
      <c r="E17" s="55"/>
      <c r="F17" s="40" t="s">
        <v>101</v>
      </c>
    </row>
    <row r="18" spans="1:6" s="1" customFormat="1" ht="12">
      <c r="A18" s="11"/>
      <c r="B18" s="54" t="s">
        <v>27</v>
      </c>
      <c r="C18" s="54"/>
      <c r="D18" s="55">
        <v>5000</v>
      </c>
      <c r="E18" s="55"/>
      <c r="F18" s="40"/>
    </row>
    <row r="19" spans="1:6" s="1" customFormat="1" ht="12">
      <c r="A19" s="11"/>
      <c r="B19" s="54" t="s">
        <v>86</v>
      </c>
      <c r="C19" s="54"/>
      <c r="D19" s="55">
        <v>627830</v>
      </c>
      <c r="E19" s="55">
        <v>637000</v>
      </c>
      <c r="F19" s="40"/>
    </row>
    <row r="20" spans="1:6" s="1" customFormat="1" ht="12">
      <c r="A20" s="11"/>
      <c r="B20" s="54" t="s">
        <v>125</v>
      </c>
      <c r="C20" s="54"/>
      <c r="D20" s="55">
        <v>170000</v>
      </c>
      <c r="E20" s="55"/>
      <c r="F20" s="40" t="s">
        <v>111</v>
      </c>
    </row>
    <row r="21" spans="1:6" s="1" customFormat="1" ht="12">
      <c r="A21" s="11"/>
      <c r="B21" s="54" t="s">
        <v>124</v>
      </c>
      <c r="C21" s="54"/>
      <c r="D21" s="55">
        <v>1200000</v>
      </c>
      <c r="E21" s="55"/>
      <c r="F21" s="40"/>
    </row>
    <row r="22" spans="1:6" s="1" customFormat="1" ht="12">
      <c r="A22" s="13"/>
      <c r="B22" s="13" t="s">
        <v>2</v>
      </c>
      <c r="C22" s="13" t="s">
        <v>3</v>
      </c>
      <c r="D22" s="12">
        <f>SUM(D6:D21)</f>
        <v>2625830</v>
      </c>
      <c r="E22" s="12">
        <f>SUM(E6:E21)</f>
        <v>670000</v>
      </c>
      <c r="F22" s="11"/>
    </row>
    <row r="23" spans="1:6" s="1" customFormat="1" ht="5.25" customHeight="1">
      <c r="A23" s="14"/>
      <c r="B23" s="14"/>
      <c r="C23" s="14"/>
      <c r="D23" s="15"/>
      <c r="E23" s="15"/>
      <c r="F23" s="11"/>
    </row>
    <row r="24" spans="1:6" s="1" customFormat="1" ht="12">
      <c r="A24" s="16"/>
      <c r="B24" s="16" t="s">
        <v>4</v>
      </c>
      <c r="C24" s="16"/>
      <c r="D24" s="17"/>
      <c r="E24" s="17"/>
      <c r="F24" s="11"/>
    </row>
    <row r="25" spans="1:6" s="1" customFormat="1" ht="12">
      <c r="A25" s="11" t="s">
        <v>5</v>
      </c>
      <c r="B25" s="18"/>
      <c r="C25" s="19"/>
      <c r="D25" s="18"/>
      <c r="E25" s="18"/>
      <c r="F25" s="11"/>
    </row>
    <row r="26" spans="1:6" s="1" customFormat="1" ht="12">
      <c r="A26" s="20" t="s">
        <v>6</v>
      </c>
      <c r="B26" s="20" t="s">
        <v>117</v>
      </c>
      <c r="C26" s="18"/>
      <c r="D26" s="21"/>
      <c r="E26" s="21"/>
      <c r="F26" s="49" t="s">
        <v>94</v>
      </c>
    </row>
    <row r="27" spans="1:6" s="1" customFormat="1" ht="12">
      <c r="A27" s="20" t="s">
        <v>7</v>
      </c>
      <c r="B27" s="20" t="s">
        <v>114</v>
      </c>
      <c r="C27" s="20"/>
      <c r="D27" s="21"/>
      <c r="E27" s="21"/>
      <c r="F27" s="49" t="s">
        <v>95</v>
      </c>
    </row>
    <row r="28" spans="1:6" s="41" customFormat="1" ht="12">
      <c r="A28" s="42" t="s">
        <v>52</v>
      </c>
      <c r="B28" s="42" t="s">
        <v>116</v>
      </c>
      <c r="C28" s="42"/>
      <c r="D28" s="43"/>
      <c r="E28" s="43"/>
      <c r="F28" s="50" t="s">
        <v>96</v>
      </c>
    </row>
    <row r="29" spans="1:6" s="41" customFormat="1" ht="12">
      <c r="A29" s="42" t="s">
        <v>53</v>
      </c>
      <c r="B29" s="42" t="s">
        <v>115</v>
      </c>
      <c r="C29" s="42"/>
      <c r="D29" s="43"/>
      <c r="E29" s="43"/>
      <c r="F29" s="51" t="s">
        <v>85</v>
      </c>
    </row>
    <row r="30" spans="1:6" s="41" customFormat="1" ht="12">
      <c r="A30" s="42" t="s">
        <v>57</v>
      </c>
      <c r="B30" s="42" t="s">
        <v>116</v>
      </c>
      <c r="C30" s="42"/>
      <c r="D30" s="43"/>
      <c r="E30" s="43"/>
      <c r="F30" s="50" t="s">
        <v>96</v>
      </c>
    </row>
    <row r="31" spans="1:6" s="41" customFormat="1" ht="12">
      <c r="A31" s="42" t="s">
        <v>58</v>
      </c>
      <c r="B31" s="42" t="s">
        <v>116</v>
      </c>
      <c r="C31" s="42"/>
      <c r="D31" s="43"/>
      <c r="E31" s="43"/>
      <c r="F31" s="50" t="s">
        <v>96</v>
      </c>
    </row>
    <row r="32" spans="1:6" s="41" customFormat="1" ht="12">
      <c r="A32" s="42" t="s">
        <v>59</v>
      </c>
      <c r="B32" s="42" t="s">
        <v>116</v>
      </c>
      <c r="C32" s="42"/>
      <c r="D32" s="43"/>
      <c r="E32" s="43"/>
      <c r="F32" s="50" t="s">
        <v>96</v>
      </c>
    </row>
    <row r="33" spans="1:6" s="41" customFormat="1" ht="12">
      <c r="A33" s="42">
        <v>8</v>
      </c>
      <c r="B33" s="42" t="s">
        <v>119</v>
      </c>
      <c r="C33" s="42"/>
      <c r="D33" s="43"/>
      <c r="E33" s="43"/>
      <c r="F33" s="50" t="s">
        <v>95</v>
      </c>
    </row>
    <row r="34" spans="1:6" s="41" customFormat="1" ht="12">
      <c r="A34" s="42" t="s">
        <v>60</v>
      </c>
      <c r="B34" s="42" t="s">
        <v>120</v>
      </c>
      <c r="C34" s="42"/>
      <c r="D34" s="43"/>
      <c r="E34" s="43"/>
      <c r="F34" s="50" t="s">
        <v>94</v>
      </c>
    </row>
    <row r="35" spans="1:6" s="41" customFormat="1" ht="12">
      <c r="A35" s="42">
        <v>10</v>
      </c>
      <c r="B35" s="42" t="s">
        <v>121</v>
      </c>
      <c r="C35" s="42"/>
      <c r="D35" s="43"/>
      <c r="E35" s="43"/>
      <c r="F35" s="50" t="s">
        <v>113</v>
      </c>
    </row>
    <row r="36" spans="1:6" s="41" customFormat="1" ht="12">
      <c r="A36" s="42" t="s">
        <v>68</v>
      </c>
      <c r="B36" s="42" t="s">
        <v>122</v>
      </c>
      <c r="C36" s="42"/>
      <c r="D36" s="43"/>
      <c r="E36" s="43"/>
      <c r="F36" s="50" t="s">
        <v>97</v>
      </c>
    </row>
    <row r="37" spans="1:6" s="1" customFormat="1" ht="5.25" customHeight="1">
      <c r="A37" s="22"/>
      <c r="B37" s="22"/>
      <c r="C37" s="22"/>
      <c r="D37" s="23"/>
      <c r="E37" s="23"/>
      <c r="F37" s="11"/>
    </row>
    <row r="38" spans="1:6" s="1" customFormat="1" ht="12">
      <c r="A38" s="13"/>
      <c r="B38" s="13" t="s">
        <v>8</v>
      </c>
      <c r="C38" s="13" t="s">
        <v>3</v>
      </c>
      <c r="D38" s="21">
        <v>584796</v>
      </c>
      <c r="E38" s="21">
        <v>361879</v>
      </c>
      <c r="F38" s="52"/>
    </row>
    <row r="39" spans="1:6" s="1" customFormat="1" ht="5.25" customHeight="1">
      <c r="A39" s="25"/>
      <c r="B39" s="25"/>
      <c r="C39" s="25"/>
      <c r="D39" s="15"/>
      <c r="E39" s="15"/>
      <c r="F39" s="11"/>
    </row>
    <row r="40" spans="1:6" s="1" customFormat="1" ht="12">
      <c r="A40" s="11" t="s">
        <v>73</v>
      </c>
      <c r="B40" s="18"/>
      <c r="C40" s="18"/>
      <c r="D40" s="17">
        <f>(D38*0.35)</f>
        <v>204678.59999999998</v>
      </c>
      <c r="E40" s="17">
        <f>(E38*0.35)</f>
        <v>126657.65</v>
      </c>
      <c r="F40" s="11" t="s">
        <v>72</v>
      </c>
    </row>
    <row r="41" spans="1:6" s="1" customFormat="1" ht="5.25" customHeight="1">
      <c r="A41" s="22"/>
      <c r="B41" s="22"/>
      <c r="C41" s="22"/>
      <c r="D41" s="23"/>
      <c r="E41" s="23"/>
      <c r="F41" s="11"/>
    </row>
    <row r="42" spans="1:6" s="1" customFormat="1" ht="12">
      <c r="A42" s="11"/>
      <c r="B42" s="13" t="s">
        <v>74</v>
      </c>
      <c r="C42" s="18"/>
      <c r="D42" s="17">
        <f>(D38+D40)</f>
        <v>789474.6</v>
      </c>
      <c r="E42" s="17">
        <f>(E38+E40)</f>
        <v>488536.65</v>
      </c>
      <c r="F42" s="11"/>
    </row>
    <row r="43" spans="1:6" s="1" customFormat="1" ht="5.25" customHeight="1">
      <c r="A43" s="22"/>
      <c r="B43" s="22"/>
      <c r="C43" s="22"/>
      <c r="D43" s="23"/>
      <c r="E43" s="23"/>
      <c r="F43" s="11"/>
    </row>
    <row r="44" spans="1:6" s="1" customFormat="1" ht="12">
      <c r="A44" s="11"/>
      <c r="B44" s="11"/>
      <c r="C44" s="11"/>
      <c r="D44" s="21"/>
      <c r="E44" s="21"/>
      <c r="F44" s="11"/>
    </row>
    <row r="45" spans="1:6" s="1" customFormat="1" ht="12">
      <c r="A45" s="11" t="s">
        <v>9</v>
      </c>
      <c r="B45" s="18"/>
      <c r="C45" s="19" t="s">
        <v>10</v>
      </c>
      <c r="D45" s="18"/>
      <c r="E45" s="18"/>
      <c r="F45" s="11"/>
    </row>
    <row r="46" spans="1:6" s="1" customFormat="1" ht="12">
      <c r="A46" s="18"/>
      <c r="B46" s="11" t="s">
        <v>22</v>
      </c>
      <c r="C46" s="18"/>
      <c r="D46" s="21">
        <v>870</v>
      </c>
      <c r="E46" s="21"/>
      <c r="F46" s="11"/>
    </row>
    <row r="47" spans="1:6" s="1" customFormat="1" ht="12">
      <c r="A47" s="18"/>
      <c r="B47" s="11" t="s">
        <v>33</v>
      </c>
      <c r="C47" s="18"/>
      <c r="D47" s="21">
        <v>2000</v>
      </c>
      <c r="E47" s="21"/>
      <c r="F47" s="11"/>
    </row>
    <row r="48" spans="1:6" s="1" customFormat="1" ht="12">
      <c r="A48" s="11"/>
      <c r="B48" s="11" t="s">
        <v>34</v>
      </c>
      <c r="C48" s="18"/>
      <c r="D48" s="21">
        <v>2000</v>
      </c>
      <c r="E48" s="21"/>
      <c r="F48" s="36"/>
    </row>
    <row r="49" spans="1:6" s="1" customFormat="1" ht="12">
      <c r="A49" s="11"/>
      <c r="B49" s="11" t="s">
        <v>61</v>
      </c>
      <c r="C49" s="18"/>
      <c r="D49" s="21">
        <v>4500</v>
      </c>
      <c r="E49" s="21"/>
      <c r="F49" s="11"/>
    </row>
    <row r="50" spans="1:6" s="1" customFormat="1" ht="12">
      <c r="A50" s="11"/>
      <c r="B50" s="11" t="s">
        <v>81</v>
      </c>
      <c r="C50" s="18"/>
      <c r="D50" s="21">
        <v>4000</v>
      </c>
      <c r="E50" s="21">
        <v>4000</v>
      </c>
      <c r="F50" s="11"/>
    </row>
    <row r="51" spans="1:6" s="1" customFormat="1" ht="12">
      <c r="A51" s="11"/>
      <c r="B51" s="11" t="s">
        <v>28</v>
      </c>
      <c r="C51" s="18"/>
      <c r="D51" s="21">
        <v>3000</v>
      </c>
      <c r="E51" s="21"/>
      <c r="F51" s="11"/>
    </row>
    <row r="52" spans="1:6" s="1" customFormat="1" ht="12">
      <c r="A52" s="11"/>
      <c r="B52" s="11"/>
      <c r="C52" s="18"/>
      <c r="D52" s="21"/>
      <c r="E52" s="21"/>
      <c r="F52" s="11"/>
    </row>
    <row r="53" spans="1:6" s="1" customFormat="1" ht="12">
      <c r="A53" s="11" t="s">
        <v>11</v>
      </c>
      <c r="B53" s="11"/>
      <c r="C53" s="19" t="s">
        <v>12</v>
      </c>
      <c r="D53" s="18"/>
      <c r="E53" s="18"/>
      <c r="F53" s="11"/>
    </row>
    <row r="54" spans="1:6" s="1" customFormat="1" ht="12">
      <c r="A54" s="11"/>
      <c r="B54" s="11" t="s">
        <v>92</v>
      </c>
      <c r="C54" s="19"/>
      <c r="D54" s="17">
        <v>11400</v>
      </c>
      <c r="E54" s="11"/>
      <c r="F54" s="11"/>
    </row>
    <row r="55" spans="1:6" s="1" customFormat="1" ht="12">
      <c r="A55" s="11"/>
      <c r="B55" s="11" t="s">
        <v>91</v>
      </c>
      <c r="C55" s="19"/>
      <c r="D55" s="17">
        <v>6000</v>
      </c>
      <c r="E55" s="11"/>
      <c r="F55" s="11"/>
    </row>
    <row r="56" spans="1:6" s="1" customFormat="1" ht="12">
      <c r="A56" s="18"/>
      <c r="B56" s="11" t="s">
        <v>87</v>
      </c>
      <c r="C56" s="18"/>
      <c r="D56" s="21">
        <v>1800</v>
      </c>
      <c r="E56" s="21"/>
      <c r="F56" s="36"/>
    </row>
    <row r="57" spans="1:6" s="1" customFormat="1" ht="12">
      <c r="A57" s="11"/>
      <c r="B57" s="11"/>
      <c r="C57" s="18"/>
      <c r="D57" s="21"/>
      <c r="E57" s="21"/>
      <c r="F57" s="11"/>
    </row>
    <row r="58" spans="1:6" s="1" customFormat="1" ht="12">
      <c r="A58" s="11" t="s">
        <v>13</v>
      </c>
      <c r="B58" s="11"/>
      <c r="C58" s="18"/>
      <c r="D58" s="17"/>
      <c r="E58" s="17"/>
      <c r="F58" s="11"/>
    </row>
    <row r="59" spans="1:6" s="1" customFormat="1" ht="12">
      <c r="A59" s="11"/>
      <c r="B59" s="11" t="s">
        <v>36</v>
      </c>
      <c r="C59" s="18"/>
      <c r="D59" s="17">
        <v>7200</v>
      </c>
      <c r="E59" s="17"/>
      <c r="F59" s="11" t="s">
        <v>62</v>
      </c>
    </row>
    <row r="60" spans="1:6" s="1" customFormat="1" ht="12">
      <c r="A60" s="11"/>
      <c r="B60" s="11" t="s">
        <v>37</v>
      </c>
      <c r="C60" s="18"/>
      <c r="D60" s="17">
        <v>1620</v>
      </c>
      <c r="E60" s="17"/>
      <c r="F60" s="11" t="s">
        <v>63</v>
      </c>
    </row>
    <row r="61" spans="1:6" s="1" customFormat="1" ht="12">
      <c r="A61" s="11"/>
      <c r="B61" s="11" t="s">
        <v>70</v>
      </c>
      <c r="C61" s="18"/>
      <c r="D61" s="17">
        <v>32400</v>
      </c>
      <c r="E61" s="17">
        <f>(D61*0.8)</f>
        <v>25920</v>
      </c>
      <c r="F61" s="11"/>
    </row>
    <row r="62" spans="1:6" s="1" customFormat="1" ht="12">
      <c r="A62" s="11"/>
      <c r="B62" s="11" t="s">
        <v>69</v>
      </c>
      <c r="C62" s="18"/>
      <c r="D62" s="17">
        <v>32400</v>
      </c>
      <c r="E62" s="17">
        <f>(D62*0.8)</f>
        <v>25920</v>
      </c>
      <c r="F62" s="11"/>
    </row>
    <row r="63" spans="1:6" s="1" customFormat="1" ht="12">
      <c r="A63" s="11"/>
      <c r="B63" s="11" t="s">
        <v>84</v>
      </c>
      <c r="C63" s="18"/>
      <c r="D63" s="17">
        <v>1500</v>
      </c>
      <c r="E63" s="17">
        <v>1500</v>
      </c>
      <c r="F63" s="11" t="s">
        <v>80</v>
      </c>
    </row>
    <row r="64" spans="1:6" s="1" customFormat="1" ht="12">
      <c r="A64" s="11"/>
      <c r="B64" s="11" t="s">
        <v>78</v>
      </c>
      <c r="C64" s="18"/>
      <c r="D64" s="17">
        <v>3000</v>
      </c>
      <c r="E64" s="17">
        <v>3000</v>
      </c>
      <c r="F64" s="11" t="s">
        <v>79</v>
      </c>
    </row>
    <row r="65" spans="1:6" s="1" customFormat="1" ht="12">
      <c r="A65" s="11"/>
      <c r="B65" s="11" t="s">
        <v>48</v>
      </c>
      <c r="C65" s="18"/>
      <c r="D65" s="17">
        <v>630</v>
      </c>
      <c r="E65" s="17"/>
      <c r="F65" s="11" t="s">
        <v>51</v>
      </c>
    </row>
    <row r="66" spans="1:6" s="1" customFormat="1" ht="12">
      <c r="A66" s="11"/>
      <c r="B66" s="11" t="s">
        <v>35</v>
      </c>
      <c r="C66" s="18"/>
      <c r="D66" s="21">
        <v>1800</v>
      </c>
      <c r="E66" s="21"/>
      <c r="F66" s="11" t="s">
        <v>64</v>
      </c>
    </row>
    <row r="67" spans="1:6" s="1" customFormat="1" ht="12">
      <c r="A67" s="11"/>
      <c r="B67" s="11" t="s">
        <v>38</v>
      </c>
      <c r="C67" s="18"/>
      <c r="D67" s="21">
        <v>2400</v>
      </c>
      <c r="E67" s="21"/>
      <c r="F67" s="11" t="s">
        <v>39</v>
      </c>
    </row>
    <row r="68" spans="1:6" s="1" customFormat="1" ht="12">
      <c r="A68" s="11"/>
      <c r="B68" s="11" t="s">
        <v>40</v>
      </c>
      <c r="C68" s="18"/>
      <c r="D68" s="21">
        <v>500</v>
      </c>
      <c r="E68" s="21"/>
      <c r="F68" s="11" t="s">
        <v>50</v>
      </c>
    </row>
    <row r="69" spans="1:6" s="1" customFormat="1" ht="12">
      <c r="A69" s="11"/>
      <c r="B69" s="11" t="s">
        <v>42</v>
      </c>
      <c r="C69" s="18"/>
      <c r="D69" s="21">
        <v>500</v>
      </c>
      <c r="E69" s="21"/>
      <c r="F69" s="11" t="s">
        <v>49</v>
      </c>
    </row>
    <row r="70" spans="1:6" s="1" customFormat="1" ht="12">
      <c r="A70" s="11"/>
      <c r="B70" s="11" t="s">
        <v>41</v>
      </c>
      <c r="C70" s="18"/>
      <c r="D70" s="21">
        <v>1200</v>
      </c>
      <c r="E70" s="21"/>
      <c r="F70" s="11" t="s">
        <v>54</v>
      </c>
    </row>
    <row r="71" spans="1:6" s="1" customFormat="1" ht="12">
      <c r="A71" s="11"/>
      <c r="B71" s="11"/>
      <c r="C71" s="18"/>
      <c r="D71" s="21"/>
      <c r="E71" s="21"/>
      <c r="F71" s="11"/>
    </row>
    <row r="72" spans="1:6" s="1" customFormat="1" ht="12">
      <c r="A72" s="11" t="s">
        <v>14</v>
      </c>
      <c r="B72" s="11"/>
      <c r="C72" s="19" t="s">
        <v>15</v>
      </c>
      <c r="D72" s="18"/>
      <c r="E72" s="18"/>
      <c r="F72" s="11"/>
    </row>
    <row r="73" spans="1:6" s="1" customFormat="1" ht="12">
      <c r="A73" s="11"/>
      <c r="B73" s="11" t="s">
        <v>43</v>
      </c>
      <c r="C73" s="19"/>
      <c r="D73" s="17">
        <v>12000</v>
      </c>
      <c r="E73" s="17">
        <v>6000</v>
      </c>
      <c r="F73" s="11" t="s">
        <v>65</v>
      </c>
    </row>
    <row r="74" spans="1:6" s="1" customFormat="1" ht="12">
      <c r="A74" s="18"/>
      <c r="B74" s="11" t="s">
        <v>108</v>
      </c>
      <c r="C74" s="18"/>
      <c r="D74" s="21">
        <v>8000</v>
      </c>
      <c r="E74" s="21">
        <v>4000</v>
      </c>
      <c r="F74" s="11" t="s">
        <v>66</v>
      </c>
    </row>
    <row r="75" spans="1:6" s="1" customFormat="1" ht="12">
      <c r="A75" s="18"/>
      <c r="B75" s="11" t="s">
        <v>44</v>
      </c>
      <c r="C75" s="18"/>
      <c r="D75" s="21">
        <v>800</v>
      </c>
      <c r="E75" s="21">
        <v>600</v>
      </c>
      <c r="F75" s="11" t="s">
        <v>109</v>
      </c>
    </row>
    <row r="76" spans="1:6" s="1" customFormat="1" ht="12">
      <c r="A76" s="18"/>
      <c r="B76" s="11" t="s">
        <v>82</v>
      </c>
      <c r="C76" s="18"/>
      <c r="D76" s="21">
        <v>9000</v>
      </c>
      <c r="E76" s="21">
        <v>5000</v>
      </c>
      <c r="F76" s="11"/>
    </row>
    <row r="77" spans="1:6" s="1" customFormat="1" ht="12">
      <c r="A77" s="11"/>
      <c r="B77" s="11" t="s">
        <v>45</v>
      </c>
      <c r="C77" s="18"/>
      <c r="D77" s="21">
        <v>1000</v>
      </c>
      <c r="E77" s="21">
        <v>800</v>
      </c>
      <c r="F77" s="36"/>
    </row>
    <row r="78" spans="1:6" s="1" customFormat="1" ht="12">
      <c r="A78" s="11"/>
      <c r="B78" s="11"/>
      <c r="C78" s="18"/>
      <c r="D78" s="21"/>
      <c r="E78" s="21"/>
      <c r="F78" s="11"/>
    </row>
    <row r="79" spans="1:6" s="1" customFormat="1" ht="12">
      <c r="A79" s="11" t="s">
        <v>16</v>
      </c>
      <c r="B79" s="11"/>
      <c r="C79" s="19" t="s">
        <v>17</v>
      </c>
      <c r="D79" s="18"/>
      <c r="E79" s="18"/>
      <c r="F79" s="11"/>
    </row>
    <row r="80" spans="1:6" s="1" customFormat="1" ht="12">
      <c r="A80" s="18"/>
      <c r="B80" s="11" t="s">
        <v>67</v>
      </c>
      <c r="C80" s="18"/>
      <c r="D80" s="21">
        <v>10000</v>
      </c>
      <c r="E80" s="21"/>
      <c r="F80" s="11" t="s">
        <v>32</v>
      </c>
    </row>
    <row r="81" spans="1:6" s="41" customFormat="1" ht="12">
      <c r="A81" s="44"/>
      <c r="B81" s="40" t="s">
        <v>75</v>
      </c>
      <c r="C81" s="44"/>
      <c r="D81" s="43">
        <v>15000</v>
      </c>
      <c r="E81" s="43">
        <f>(D81*0.8)</f>
        <v>12000</v>
      </c>
      <c r="F81" s="40"/>
    </row>
    <row r="82" spans="1:6" s="1" customFormat="1" ht="12">
      <c r="A82" s="18"/>
      <c r="B82" s="11" t="s">
        <v>24</v>
      </c>
      <c r="C82" s="18"/>
      <c r="D82" s="21">
        <v>6000</v>
      </c>
      <c r="E82" s="21"/>
      <c r="F82" s="11" t="s">
        <v>118</v>
      </c>
    </row>
    <row r="83" spans="1:6" s="1" customFormat="1" ht="12">
      <c r="A83" s="18"/>
      <c r="B83" s="11" t="s">
        <v>25</v>
      </c>
      <c r="C83" s="18"/>
      <c r="D83" s="21">
        <v>4000</v>
      </c>
      <c r="E83" s="21">
        <f>(D83*0.75)</f>
        <v>3000</v>
      </c>
      <c r="F83" s="11" t="s">
        <v>77</v>
      </c>
    </row>
    <row r="84" spans="1:6" s="1" customFormat="1" ht="12">
      <c r="A84" s="18"/>
      <c r="B84" s="11" t="s">
        <v>71</v>
      </c>
      <c r="C84" s="18"/>
      <c r="D84" s="21">
        <v>9000</v>
      </c>
      <c r="E84" s="21">
        <f>(D84*0.25)</f>
        <v>2250</v>
      </c>
      <c r="F84" s="11" t="s">
        <v>76</v>
      </c>
    </row>
    <row r="85" spans="1:6" s="1" customFormat="1" ht="12">
      <c r="A85" s="18"/>
      <c r="B85" s="11" t="s">
        <v>104</v>
      </c>
      <c r="C85" s="18"/>
      <c r="D85" s="21">
        <v>38000</v>
      </c>
      <c r="E85" s="21"/>
      <c r="F85" s="11" t="s">
        <v>105</v>
      </c>
    </row>
    <row r="86" spans="1:6" s="1" customFormat="1" ht="12">
      <c r="A86" s="18"/>
      <c r="B86" s="11" t="s">
        <v>29</v>
      </c>
      <c r="C86" s="18"/>
      <c r="D86" s="21">
        <v>20000</v>
      </c>
      <c r="E86" s="21"/>
      <c r="F86" s="11"/>
    </row>
    <row r="87" spans="1:6" s="1" customFormat="1" ht="12">
      <c r="A87" s="18"/>
      <c r="B87" s="11" t="s">
        <v>88</v>
      </c>
      <c r="C87" s="18"/>
      <c r="D87" s="21">
        <v>920</v>
      </c>
      <c r="E87" s="21"/>
      <c r="F87" s="11"/>
    </row>
    <row r="88" spans="1:6" s="1" customFormat="1" ht="12">
      <c r="A88" s="18"/>
      <c r="B88" s="11" t="s">
        <v>89</v>
      </c>
      <c r="C88" s="18"/>
      <c r="D88" s="21">
        <v>2000</v>
      </c>
      <c r="E88" s="21"/>
      <c r="F88" s="11"/>
    </row>
    <row r="89" spans="1:6" s="1" customFormat="1" ht="12">
      <c r="A89" s="18"/>
      <c r="B89" s="11" t="s">
        <v>90</v>
      </c>
      <c r="C89" s="18"/>
      <c r="D89" s="21">
        <v>1720</v>
      </c>
      <c r="E89" s="21"/>
      <c r="F89" s="11"/>
    </row>
    <row r="90" spans="1:6" s="1" customFormat="1" ht="12">
      <c r="A90" s="11"/>
      <c r="B90" s="11" t="s">
        <v>23</v>
      </c>
      <c r="C90" s="18"/>
      <c r="D90" s="21">
        <v>900</v>
      </c>
      <c r="E90" s="21"/>
      <c r="F90" s="11"/>
    </row>
    <row r="91" spans="1:6" s="1" customFormat="1" ht="12">
      <c r="A91" s="11"/>
      <c r="B91" s="11"/>
      <c r="C91" s="18"/>
      <c r="D91" s="21"/>
      <c r="E91" s="21"/>
      <c r="F91" s="11"/>
    </row>
    <row r="92" spans="1:6" s="1" customFormat="1" ht="12">
      <c r="A92" s="11" t="s">
        <v>30</v>
      </c>
      <c r="B92" s="11"/>
      <c r="C92" s="19"/>
      <c r="D92" s="18"/>
      <c r="E92" s="18"/>
      <c r="F92" s="11"/>
    </row>
    <row r="93" spans="1:6" s="1" customFormat="1" ht="12">
      <c r="A93" s="11"/>
      <c r="B93" s="11" t="s">
        <v>47</v>
      </c>
      <c r="C93" s="19"/>
      <c r="D93" s="17">
        <v>4000</v>
      </c>
      <c r="E93" s="45"/>
      <c r="F93" s="38"/>
    </row>
    <row r="94" spans="1:6" s="1" customFormat="1" ht="12">
      <c r="A94" s="11"/>
      <c r="B94" s="11" t="s">
        <v>46</v>
      </c>
      <c r="C94" s="19"/>
      <c r="D94" s="39">
        <v>4000</v>
      </c>
      <c r="E94" s="46"/>
      <c r="F94" s="37"/>
    </row>
    <row r="95" spans="1:6" s="1" customFormat="1" ht="12">
      <c r="A95" s="11"/>
      <c r="B95" s="11" t="s">
        <v>31</v>
      </c>
      <c r="C95" s="19"/>
      <c r="D95" s="39">
        <v>2400</v>
      </c>
      <c r="E95" s="39"/>
      <c r="F95" s="11"/>
    </row>
    <row r="96" spans="1:6" s="1" customFormat="1" ht="5.25" customHeight="1">
      <c r="A96" s="22"/>
      <c r="B96" s="22"/>
      <c r="C96" s="22"/>
      <c r="D96" s="23"/>
      <c r="E96" s="23"/>
      <c r="F96" s="11"/>
    </row>
    <row r="97" spans="1:6" s="1" customFormat="1" ht="12">
      <c r="A97" s="11" t="s">
        <v>83</v>
      </c>
      <c r="B97" s="53"/>
      <c r="C97" s="19"/>
      <c r="D97" s="39"/>
      <c r="E97" s="39">
        <v>87378</v>
      </c>
      <c r="F97" s="11"/>
    </row>
    <row r="98" spans="1:6" s="1" customFormat="1" ht="5.25" customHeight="1">
      <c r="A98" s="22"/>
      <c r="B98" s="22"/>
      <c r="C98" s="22"/>
      <c r="D98" s="23"/>
      <c r="E98" s="23"/>
      <c r="F98" s="11"/>
    </row>
    <row r="99" spans="1:6" s="1" customFormat="1" ht="12">
      <c r="A99" s="11"/>
      <c r="B99" s="11"/>
      <c r="C99" s="19"/>
      <c r="D99" s="18"/>
      <c r="E99" s="17"/>
      <c r="F99" s="11"/>
    </row>
    <row r="100" spans="1:6" s="1" customFormat="1" ht="5.25" customHeight="1">
      <c r="A100" s="14"/>
      <c r="B100" s="14"/>
      <c r="C100" s="14"/>
      <c r="D100" s="23"/>
      <c r="E100" s="23"/>
      <c r="F100" s="29"/>
    </row>
    <row r="101" spans="1:6" s="1" customFormat="1" ht="12">
      <c r="A101" s="13"/>
      <c r="B101" s="13" t="s">
        <v>18</v>
      </c>
      <c r="C101" s="13" t="s">
        <v>3</v>
      </c>
      <c r="D101" s="21">
        <f>SUM(D42:D95)</f>
        <v>1058934.6</v>
      </c>
      <c r="E101" s="47">
        <f>SUM(E42:E99)</f>
        <v>669904.65</v>
      </c>
      <c r="F101" s="27"/>
    </row>
    <row r="102" spans="1:6" s="1" customFormat="1" ht="5.25" customHeight="1">
      <c r="A102" s="14"/>
      <c r="B102" s="14"/>
      <c r="C102" s="14"/>
      <c r="D102" s="24"/>
      <c r="E102" s="24"/>
      <c r="F102" s="27"/>
    </row>
    <row r="103" spans="1:6" s="1" customFormat="1" ht="12">
      <c r="A103" s="13"/>
      <c r="B103" s="13" t="s">
        <v>19</v>
      </c>
      <c r="C103" s="13" t="s">
        <v>3</v>
      </c>
      <c r="D103" s="26">
        <f>SUM(D22-D101)</f>
        <v>1566895.4</v>
      </c>
      <c r="E103" s="48">
        <f>SUM(E22-E101)</f>
        <v>95.34999999997672</v>
      </c>
      <c r="F103" s="28"/>
    </row>
    <row r="104" s="1" customFormat="1" ht="10"/>
  </sheetData>
  <printOptions/>
  <pageMargins left="0.45" right="0.45" top="0.75" bottom="0.75" header="0.3" footer="0.3"/>
  <pageSetup fitToHeight="1" fitToWidth="1" horizontalDpi="600" verticalDpi="6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2016-06-06T22:58:12Z</cp:lastPrinted>
  <dcterms:created xsi:type="dcterms:W3CDTF">2013-05-19T14:36:16Z</dcterms:created>
  <dcterms:modified xsi:type="dcterms:W3CDTF">2016-10-17T14:46:25Z</dcterms:modified>
  <cp:category/>
  <cp:version/>
  <cp:contentType/>
  <cp:contentStatus/>
</cp:coreProperties>
</file>