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33975" yWindow="62716" windowWidth="24240" windowHeight="13740" tabRatio="500" activeTab="2"/>
  </bookViews>
  <sheets>
    <sheet name="Budget Yr 2 " sheetId="4" r:id="rId1"/>
    <sheet name="Budget Yr 2 - QB Categories" sheetId="5" r:id="rId2"/>
    <sheet name="Budget Yr 1 - Actual Expenses" sheetId="6" r:id="rId3"/>
  </sheets>
  <definedNames/>
  <calcPr calcId="150001"/>
  <extLst/>
</workbook>
</file>

<file path=xl/sharedStrings.xml><?xml version="1.0" encoding="utf-8"?>
<sst xmlns="http://schemas.openxmlformats.org/spreadsheetml/2006/main" count="56" uniqueCount="46">
  <si>
    <t>Staff</t>
  </si>
  <si>
    <t>Subtotal</t>
  </si>
  <si>
    <t>COST</t>
  </si>
  <si>
    <t>Travel</t>
  </si>
  <si>
    <t>Percentage of Total Budget</t>
  </si>
  <si>
    <t>TOTAL COSTS BY CATEGORY</t>
  </si>
  <si>
    <t>Subtotal: Staff</t>
  </si>
  <si>
    <t xml:space="preserve">Travel </t>
  </si>
  <si>
    <t>Brand development</t>
  </si>
  <si>
    <t>Website development</t>
  </si>
  <si>
    <t>Financial analysis template</t>
  </si>
  <si>
    <t>Certified higher-welfare supplier lists</t>
  </si>
  <si>
    <t>Impact calculator</t>
  </si>
  <si>
    <t>Create outreach plan for universities</t>
  </si>
  <si>
    <t>Create outreach plan for businesses</t>
  </si>
  <si>
    <t>Execute outreach plan</t>
  </si>
  <si>
    <t>Webinars</t>
  </si>
  <si>
    <t>Conferences</t>
  </si>
  <si>
    <t>Total</t>
  </si>
  <si>
    <t>TOTAL COST Y2</t>
  </si>
  <si>
    <t>Strategic planning</t>
  </si>
  <si>
    <r>
      <t>Program Development |</t>
    </r>
    <r>
      <rPr>
        <sz val="11"/>
        <color theme="1"/>
        <rFont val="Times New Roman"/>
        <family val="2"/>
      </rPr>
      <t xml:space="preserve"> Includes the development of a strategy that maximizes the reduction of farmed animal suffering, and defining measurable criteria for evaluating the impact of the program. </t>
    </r>
  </si>
  <si>
    <r>
      <t xml:space="preserve">Marketing | </t>
    </r>
    <r>
      <rPr>
        <sz val="11"/>
        <color theme="1"/>
        <rFont val="Times New Roman"/>
        <family val="2"/>
      </rPr>
      <t>Includes the creation of a logo, website, program materials, and presentation materials, and the development of a marketing strategy</t>
    </r>
  </si>
  <si>
    <t>Development of marketing strategy</t>
  </si>
  <si>
    <t>Production of marketing materials</t>
  </si>
  <si>
    <t xml:space="preserve">January 1, 2017 - December 31, 2017 </t>
  </si>
  <si>
    <t>Program Coordinator (Full-time person or equivalent)</t>
  </si>
  <si>
    <t>Total Cost Y1</t>
  </si>
  <si>
    <t xml:space="preserve">Graphic Design and Web Development </t>
  </si>
  <si>
    <t>Total Cost Y2</t>
  </si>
  <si>
    <r>
      <t xml:space="preserve">Outreach to New Institutions | </t>
    </r>
    <r>
      <rPr>
        <sz val="11"/>
        <color theme="1"/>
        <rFont val="Times New Roman"/>
        <family val="2"/>
      </rPr>
      <t xml:space="preserve">Includes the creation of an outreach strategy for universities, religious organizations, and businesses. Outreach also includes communication with potential members through email, webinar, phone, in person visits, and conferences. </t>
    </r>
  </si>
  <si>
    <r>
      <t xml:space="preserve">Resource Development | </t>
    </r>
    <r>
      <rPr>
        <sz val="11"/>
        <color theme="1"/>
        <rFont val="Times New Roman"/>
        <family val="2"/>
      </rPr>
      <t xml:space="preserve">Includes the production of materials to support members and potential members of Farm Forward's Leadership Circle. Resources include a financial analysis report template that will make it easier to present the financial implications of transitioning to higher-welfare suppliers to institutions, and the creation and maintenance of a list of higher-welfare suppliers, their distributors, and regional product availability.  </t>
    </r>
    <r>
      <rPr>
        <b/>
        <sz val="11"/>
        <color theme="1"/>
        <rFont val="Times New Roman"/>
        <family val="2"/>
      </rPr>
      <t xml:space="preserve">        </t>
    </r>
  </si>
  <si>
    <t>Create outreach plan for religious organizations</t>
  </si>
  <si>
    <r>
      <t xml:space="preserve">Consultation | </t>
    </r>
    <r>
      <rPr>
        <sz val="11"/>
        <color theme="1"/>
        <rFont val="Times New Roman"/>
        <family val="2"/>
      </rPr>
      <t xml:space="preserve">Includes correspondence with institutions that commit to transition to higher-welfare products. Support may include creating strategies for how best to approach administrators or food service providers, developing supplier RFPs that include language about higher-welfare products, creating communications that highlight the positive impacts of transitioning to higher-welfare suppliers, etc.   </t>
    </r>
  </si>
  <si>
    <t>Consultation with potential members</t>
  </si>
  <si>
    <t>Corporate &amp; Institutional Outreach - Y2</t>
  </si>
  <si>
    <t>Subtotal Staff</t>
  </si>
  <si>
    <t>Staff (Salaries and benefits)</t>
  </si>
  <si>
    <t>TOTAL EXPENSES Y1: January 1, 2016 - December 31, 2016</t>
  </si>
  <si>
    <t>TOTAL PROJECTED EXPENSES Y2: January 1, 2017 - December 31, 2017</t>
  </si>
  <si>
    <t>Project Lead (Andrew DeCoriolis) 60% of time</t>
  </si>
  <si>
    <t>Executive Staff (Ben Goldsmith) 15% of time</t>
  </si>
  <si>
    <t>Marketing Team (Heather Armstrong &amp; Erin Eberle) 15% of time</t>
  </si>
  <si>
    <t>Legal (Michael McFadden, Esq.) 15% of time</t>
  </si>
  <si>
    <t xml:space="preserve">Farm Forward program support | Calculated as 5% of anticipated Farm Forward Core Spending of $500k/year. This includes primary oversight of the Program Coordinator by Andrew DeCoriolis, supervision by Ben Goldsmith, and legal and marketing support from the Farm Forward staff.   </t>
  </si>
  <si>
    <t>Graphic Design &amp;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</si>
</sst>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[Red]\-&quot;$&quot;#,##0"/>
    <numFmt numFmtId="165" formatCode="_-* #,##0.00_-;\-* #,##0.00_-;_-* &quot;-&quot;??_-;_-@_-"/>
    <numFmt numFmtId="166" formatCode="&quot;$&quot;#,##0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9"/>
      <color theme="1"/>
      <name val="Times New Roman"/>
      <family val="2"/>
    </font>
    <font>
      <b/>
      <sz val="16"/>
      <color theme="1"/>
      <name val="Times New Roman"/>
      <family val="2"/>
    </font>
    <font>
      <sz val="16"/>
      <color theme="1"/>
      <name val="Times New Roman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2"/>
      <color theme="4" tint="-0.24997000396251678"/>
      <name val="Times New Roman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12"/>
      <color theme="5"/>
      <name val="Times New Roman"/>
      <family val="2"/>
    </font>
    <font>
      <sz val="12"/>
      <color theme="9"/>
      <name val="Times New Roman"/>
      <family val="2"/>
    </font>
    <font>
      <sz val="8"/>
      <name val="Calibri"/>
      <family val="2"/>
      <scheme val="minor"/>
    </font>
    <font>
      <sz val="11"/>
      <color theme="5"/>
      <name val="Times New Roman"/>
      <family val="2"/>
    </font>
    <font>
      <sz val="11"/>
      <color theme="9"/>
      <name val="Times New Roman"/>
      <family val="2"/>
    </font>
    <font>
      <sz val="11"/>
      <color theme="4"/>
      <name val="Times New Roman"/>
      <family val="2"/>
    </font>
    <font>
      <sz val="11"/>
      <color theme="1"/>
      <name val="Calibri"/>
      <family val="2"/>
      <scheme val="minor"/>
    </font>
    <font>
      <sz val="11"/>
      <color theme="4" tint="-0.24997000396251678"/>
      <name val="Times New Roman"/>
      <family val="2"/>
    </font>
    <font>
      <sz val="11"/>
      <color theme="1"/>
      <name val="Times Roman"/>
      <family val="2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medium"/>
      <right/>
      <top/>
      <bottom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 style="medium"/>
    </border>
    <border>
      <left/>
      <right/>
      <top/>
      <bottom style="medium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166" fontId="2" fillId="0" borderId="0" xfId="0" applyNumberFormat="1" applyFont="1" applyBorder="1"/>
    <xf numFmtId="0" fontId="2" fillId="0" borderId="0" xfId="0" applyFont="1" applyFill="1" applyBorder="1"/>
    <xf numFmtId="0" fontId="9" fillId="0" borderId="0" xfId="0" applyFont="1"/>
    <xf numFmtId="0" fontId="9" fillId="0" borderId="0" xfId="0" applyFont="1" applyBorder="1"/>
    <xf numFmtId="0" fontId="11" fillId="0" borderId="0" xfId="0" applyFont="1"/>
    <xf numFmtId="0" fontId="5" fillId="0" borderId="0" xfId="0" applyFont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6" fontId="4" fillId="0" borderId="0" xfId="0" applyNumberFormat="1" applyFont="1" applyFill="1" applyBorder="1"/>
    <xf numFmtId="166" fontId="2" fillId="0" borderId="0" xfId="0" applyNumberFormat="1" applyFont="1" applyFill="1" applyBorder="1"/>
    <xf numFmtId="166" fontId="8" fillId="0" borderId="0" xfId="0" applyNumberFormat="1" applyFont="1" applyFill="1" applyBorder="1"/>
    <xf numFmtId="9" fontId="2" fillId="0" borderId="0" xfId="0" applyNumberFormat="1" applyFont="1"/>
    <xf numFmtId="9" fontId="2" fillId="0" borderId="0" xfId="0" applyNumberFormat="1" applyFont="1" applyAlignment="1">
      <alignment wrapText="1"/>
    </xf>
    <xf numFmtId="9" fontId="12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9" fillId="2" borderId="1" xfId="0" applyFont="1" applyFill="1" applyBorder="1" applyAlignment="1">
      <alignment horizontal="left" wrapText="1" indent="2"/>
    </xf>
    <xf numFmtId="0" fontId="9" fillId="0" borderId="1" xfId="0" applyFont="1" applyBorder="1" applyAlignment="1">
      <alignment horizontal="left" wrapText="1" indent="2"/>
    </xf>
    <xf numFmtId="9" fontId="4" fillId="3" borderId="2" xfId="0" applyNumberFormat="1" applyFont="1" applyFill="1" applyBorder="1" applyAlignment="1">
      <alignment horizontal="right"/>
    </xf>
    <xf numFmtId="9" fontId="16" fillId="0" borderId="0" xfId="0" applyNumberFormat="1" applyFont="1" applyBorder="1" applyAlignment="1">
      <alignment wrapText="1"/>
    </xf>
    <xf numFmtId="9" fontId="9" fillId="0" borderId="0" xfId="0" applyNumberFormat="1" applyFont="1" applyBorder="1" applyAlignment="1">
      <alignment wrapText="1"/>
    </xf>
    <xf numFmtId="9" fontId="9" fillId="0" borderId="0" xfId="0" applyNumberFormat="1" applyFont="1" applyBorder="1" applyAlignment="1">
      <alignment horizontal="right"/>
    </xf>
    <xf numFmtId="9" fontId="16" fillId="0" borderId="0" xfId="0" applyNumberFormat="1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166" fontId="10" fillId="3" borderId="4" xfId="0" applyNumberFormat="1" applyFont="1" applyFill="1" applyBorder="1"/>
    <xf numFmtId="0" fontId="10" fillId="0" borderId="5" xfId="0" applyFont="1" applyBorder="1" applyAlignment="1">
      <alignment wrapText="1"/>
    </xf>
    <xf numFmtId="166" fontId="18" fillId="0" borderId="2" xfId="0" applyNumberFormat="1" applyFont="1" applyBorder="1"/>
    <xf numFmtId="166" fontId="9" fillId="0" borderId="6" xfId="0" applyNumberFormat="1" applyFont="1" applyBorder="1"/>
    <xf numFmtId="0" fontId="10" fillId="0" borderId="7" xfId="0" applyFont="1" applyBorder="1" applyAlignment="1">
      <alignment horizontal="left" wrapText="1"/>
    </xf>
    <xf numFmtId="166" fontId="10" fillId="0" borderId="8" xfId="0" applyNumberFormat="1" applyFont="1" applyBorder="1"/>
    <xf numFmtId="0" fontId="10" fillId="2" borderId="7" xfId="0" applyFont="1" applyFill="1" applyBorder="1" applyAlignment="1">
      <alignment horizontal="left" wrapText="1"/>
    </xf>
    <xf numFmtId="166" fontId="9" fillId="2" borderId="8" xfId="0" applyNumberFormat="1" applyFont="1" applyFill="1" applyBorder="1"/>
    <xf numFmtId="166" fontId="9" fillId="2" borderId="6" xfId="0" applyNumberFormat="1" applyFont="1" applyFill="1" applyBorder="1"/>
    <xf numFmtId="166" fontId="10" fillId="2" borderId="8" xfId="0" applyNumberFormat="1" applyFont="1" applyFill="1" applyBorder="1"/>
    <xf numFmtId="0" fontId="10" fillId="0" borderId="1" xfId="0" applyFont="1" applyFill="1" applyBorder="1" applyAlignment="1">
      <alignment wrapText="1"/>
    </xf>
    <xf numFmtId="166" fontId="9" fillId="0" borderId="6" xfId="0" applyNumberFormat="1" applyFont="1" applyFill="1" applyBorder="1"/>
    <xf numFmtId="0" fontId="9" fillId="0" borderId="1" xfId="0" applyFont="1" applyFill="1" applyBorder="1" applyAlignment="1">
      <alignment horizontal="left" wrapText="1" indent="2"/>
    </xf>
    <xf numFmtId="0" fontId="10" fillId="0" borderId="7" xfId="0" applyFont="1" applyFill="1" applyBorder="1" applyAlignment="1">
      <alignment horizontal="left" wrapText="1"/>
    </xf>
    <xf numFmtId="166" fontId="10" fillId="0" borderId="8" xfId="0" applyNumberFormat="1" applyFont="1" applyFill="1" applyBorder="1"/>
    <xf numFmtId="0" fontId="10" fillId="2" borderId="9" xfId="0" applyFont="1" applyFill="1" applyBorder="1" applyAlignment="1">
      <alignment wrapText="1"/>
    </xf>
    <xf numFmtId="166" fontId="9" fillId="2" borderId="10" xfId="0" applyNumberFormat="1" applyFont="1" applyFill="1" applyBorder="1"/>
    <xf numFmtId="0" fontId="9" fillId="2" borderId="1" xfId="0" applyFont="1" applyFill="1" applyBorder="1" applyAlignment="1">
      <alignment horizontal="left" wrapText="1" indent="1"/>
    </xf>
    <xf numFmtId="0" fontId="9" fillId="0" borderId="3" xfId="0" applyFont="1" applyBorder="1"/>
    <xf numFmtId="166" fontId="9" fillId="0" borderId="4" xfId="0" applyNumberFormat="1" applyFont="1" applyBorder="1"/>
    <xf numFmtId="0" fontId="9" fillId="0" borderId="3" xfId="0" applyFont="1" applyFill="1" applyBorder="1" applyAlignment="1">
      <alignment wrapText="1"/>
    </xf>
    <xf numFmtId="164" fontId="9" fillId="0" borderId="4" xfId="0" applyNumberFormat="1" applyFont="1" applyFill="1" applyBorder="1"/>
    <xf numFmtId="0" fontId="9" fillId="0" borderId="1" xfId="0" applyFont="1" applyFill="1" applyBorder="1" applyAlignment="1">
      <alignment wrapText="1"/>
    </xf>
    <xf numFmtId="164" fontId="9" fillId="0" borderId="6" xfId="0" applyNumberFormat="1" applyFont="1" applyFill="1" applyBorder="1"/>
    <xf numFmtId="0" fontId="10" fillId="0" borderId="11" xfId="0" applyFont="1" applyFill="1" applyBorder="1" applyAlignment="1">
      <alignment wrapText="1"/>
    </xf>
    <xf numFmtId="164" fontId="10" fillId="0" borderId="12" xfId="0" applyNumberFormat="1" applyFont="1" applyFill="1" applyBorder="1"/>
    <xf numFmtId="0" fontId="10" fillId="0" borderId="1" xfId="0" applyFont="1" applyFill="1" applyBorder="1" applyAlignment="1">
      <alignment horizontal="left" wrapText="1"/>
    </xf>
    <xf numFmtId="166" fontId="10" fillId="0" borderId="0" xfId="0" applyNumberFormat="1" applyFont="1" applyFill="1" applyBorder="1"/>
    <xf numFmtId="0" fontId="9" fillId="3" borderId="13" xfId="0" applyFont="1" applyFill="1" applyBorder="1" applyAlignment="1">
      <alignment wrapText="1"/>
    </xf>
    <xf numFmtId="164" fontId="9" fillId="3" borderId="13" xfId="0" applyNumberFormat="1" applyFont="1" applyFill="1" applyBorder="1"/>
    <xf numFmtId="0" fontId="10" fillId="0" borderId="14" xfId="0" applyFont="1" applyFill="1" applyBorder="1" applyAlignment="1">
      <alignment wrapText="1"/>
    </xf>
    <xf numFmtId="164" fontId="10" fillId="0" borderId="14" xfId="0" applyNumberFormat="1" applyFont="1" applyFill="1" applyBorder="1"/>
    <xf numFmtId="0" fontId="9" fillId="0" borderId="15" xfId="0" applyFont="1" applyFill="1" applyBorder="1" applyAlignment="1">
      <alignment wrapText="1"/>
    </xf>
    <xf numFmtId="164" fontId="9" fillId="0" borderId="15" xfId="0" applyNumberFormat="1" applyFont="1" applyFill="1" applyBorder="1"/>
    <xf numFmtId="0" fontId="10" fillId="4" borderId="14" xfId="0" applyFont="1" applyFill="1" applyBorder="1" applyAlignment="1">
      <alignment wrapText="1"/>
    </xf>
    <xf numFmtId="164" fontId="10" fillId="4" borderId="14" xfId="0" applyNumberFormat="1" applyFont="1" applyFill="1" applyBorder="1"/>
    <xf numFmtId="0" fontId="9" fillId="0" borderId="16" xfId="0" applyFont="1" applyBorder="1" applyAlignment="1">
      <alignment wrapText="1"/>
    </xf>
    <xf numFmtId="164" fontId="9" fillId="0" borderId="15" xfId="0" applyNumberFormat="1" applyFont="1" applyBorder="1"/>
    <xf numFmtId="0" fontId="10" fillId="0" borderId="16" xfId="0" applyFont="1" applyBorder="1" applyAlignment="1">
      <alignment wrapText="1"/>
    </xf>
    <xf numFmtId="164" fontId="9" fillId="0" borderId="17" xfId="0" applyNumberFormat="1" applyFont="1" applyBorder="1"/>
    <xf numFmtId="0" fontId="10" fillId="4" borderId="18" xfId="0" applyFont="1" applyFill="1" applyBorder="1" applyAlignment="1">
      <alignment wrapText="1"/>
    </xf>
    <xf numFmtId="164" fontId="10" fillId="4" borderId="18" xfId="0" applyNumberFormat="1" applyFont="1" applyFill="1" applyBorder="1"/>
    <xf numFmtId="0" fontId="17" fillId="0" borderId="0" xfId="0" applyFont="1"/>
    <xf numFmtId="0" fontId="10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0" fillId="4" borderId="19" xfId="0" applyFont="1" applyFill="1" applyBorder="1" applyAlignment="1">
      <alignment horizontal="left" wrapText="1"/>
    </xf>
    <xf numFmtId="164" fontId="9" fillId="4" borderId="14" xfId="0" applyNumberFormat="1" applyFont="1" applyFill="1" applyBorder="1"/>
    <xf numFmtId="9" fontId="12" fillId="0" borderId="0" xfId="0" applyNumberFormat="1" applyFont="1" applyBorder="1" applyAlignment="1">
      <alignment horizontal="right"/>
    </xf>
    <xf numFmtId="0" fontId="4" fillId="3" borderId="5" xfId="0" applyFont="1" applyFill="1" applyBorder="1" applyAlignment="1">
      <alignment horizontal="left"/>
    </xf>
    <xf numFmtId="9" fontId="5" fillId="3" borderId="2" xfId="0" applyNumberFormat="1" applyFont="1" applyFill="1" applyBorder="1"/>
    <xf numFmtId="9" fontId="15" fillId="0" borderId="1" xfId="0" applyNumberFormat="1" applyFont="1" applyBorder="1" applyAlignment="1">
      <alignment horizontal="left" wrapText="1"/>
    </xf>
    <xf numFmtId="9" fontId="14" fillId="0" borderId="6" xfId="0" applyNumberFormat="1" applyFont="1" applyBorder="1" applyAlignment="1">
      <alignment wrapText="1"/>
    </xf>
    <xf numFmtId="9" fontId="15" fillId="0" borderId="1" xfId="0" applyNumberFormat="1" applyFont="1" applyBorder="1" applyAlignment="1">
      <alignment horizontal="right"/>
    </xf>
    <xf numFmtId="9" fontId="9" fillId="0" borderId="1" xfId="0" applyNumberFormat="1" applyFont="1" applyBorder="1" applyAlignment="1">
      <alignment horizontal="right"/>
    </xf>
    <xf numFmtId="9" fontId="15" fillId="0" borderId="1" xfId="0" applyNumberFormat="1" applyFont="1" applyFill="1" applyBorder="1" applyAlignment="1">
      <alignment horizontal="right"/>
    </xf>
    <xf numFmtId="9" fontId="14" fillId="0" borderId="6" xfId="0" applyNumberFormat="1" applyFont="1" applyFill="1" applyBorder="1" applyAlignment="1">
      <alignment wrapText="1"/>
    </xf>
    <xf numFmtId="166" fontId="2" fillId="0" borderId="1" xfId="0" applyNumberFormat="1" applyFont="1" applyFill="1" applyBorder="1"/>
    <xf numFmtId="9" fontId="2" fillId="0" borderId="6" xfId="0" applyNumberFormat="1" applyFont="1" applyBorder="1" applyAlignment="1">
      <alignment wrapText="1"/>
    </xf>
    <xf numFmtId="9" fontId="9" fillId="0" borderId="11" xfId="0" applyNumberFormat="1" applyFont="1" applyBorder="1" applyAlignment="1">
      <alignment horizontal="right"/>
    </xf>
    <xf numFmtId="9" fontId="9" fillId="0" borderId="20" xfId="0" applyNumberFormat="1" applyFont="1" applyBorder="1" applyAlignment="1">
      <alignment horizontal="right"/>
    </xf>
    <xf numFmtId="9" fontId="9" fillId="0" borderId="12" xfId="0" applyNumberFormat="1" applyFont="1" applyBorder="1" applyAlignment="1">
      <alignment horizontal="right"/>
    </xf>
    <xf numFmtId="0" fontId="9" fillId="0" borderId="0" xfId="0" applyFont="1" applyFill="1"/>
    <xf numFmtId="0" fontId="9" fillId="0" borderId="0" xfId="0" applyFont="1" applyFill="1" applyBorder="1"/>
    <xf numFmtId="0" fontId="0" fillId="0" borderId="0" xfId="0" applyFill="1"/>
    <xf numFmtId="0" fontId="9" fillId="3" borderId="11" xfId="0" applyFont="1" applyFill="1" applyBorder="1" applyAlignment="1">
      <alignment vertical="top" wrapText="1"/>
    </xf>
    <xf numFmtId="0" fontId="17" fillId="0" borderId="12" xfId="0" applyFont="1" applyBorder="1" applyAlignment="1">
      <alignment vertical="top"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Hyperlink" xfId="21"/>
    <cellStyle name="Followed Hyperlink" xfId="22"/>
    <cellStyle name="Hyperlink" xfId="23"/>
    <cellStyle name="Followed Hyperlink" xfId="24"/>
    <cellStyle name="Hyperlink" xfId="25"/>
    <cellStyle name="Followed Hyperlink" xfId="26"/>
    <cellStyle name="Hyperlink" xfId="27"/>
    <cellStyle name="Followed Hyperlink" xfId="28"/>
    <cellStyle name="Hyperlink" xfId="29"/>
    <cellStyle name="Followed Hyperlink" xfId="30"/>
    <cellStyle name="Hyperlink" xfId="31"/>
    <cellStyle name="Followed Hyperlink" xfId="32"/>
    <cellStyle name="Hyperlink" xfId="33"/>
    <cellStyle name="Followed Hyperlink" xfId="34"/>
    <cellStyle name="Hyperlink" xfId="35"/>
    <cellStyle name="Followed Hyperlink" xfId="36"/>
    <cellStyle name="Hyperlink" xfId="37"/>
    <cellStyle name="Followed Hyperlink" xfId="38"/>
    <cellStyle name="Hyperlink" xfId="39"/>
    <cellStyle name="Followed Hyperlink" xfId="40"/>
    <cellStyle name="Hyperlink" xfId="41"/>
    <cellStyle name="Followed Hyperlink" xfId="42"/>
    <cellStyle name="Hyperlink" xfId="43"/>
    <cellStyle name="Followed Hyperlink" xfId="44"/>
    <cellStyle name="Hyperlink" xfId="45"/>
    <cellStyle name="Followed Hyperlink" xfId="46"/>
    <cellStyle name="Hyperlink" xfId="47"/>
    <cellStyle name="Followed Hyperlink" xfId="48"/>
    <cellStyle name="Hyperlink" xfId="49"/>
    <cellStyle name="Followed Hyperlink" xfId="50"/>
    <cellStyle name="Hyperlink" xfId="51"/>
    <cellStyle name="Followed Hyperlink" xfId="52"/>
    <cellStyle name="Hyperlink" xfId="53"/>
    <cellStyle name="Followed Hyperlink" xfId="54"/>
    <cellStyle name="Hyperlink" xfId="55"/>
    <cellStyle name="Followed Hyperlink" xfId="56"/>
    <cellStyle name="Hyperlink" xfId="57"/>
    <cellStyle name="Followed Hyperlink" xfId="58"/>
    <cellStyle name="Hyperlink" xfId="59"/>
    <cellStyle name="Followed Hyperlink" xfId="60"/>
    <cellStyle name="Hyperlink" xfId="61"/>
    <cellStyle name="Followed Hyperlink" xfId="62"/>
    <cellStyle name="Hyperlink" xfId="63"/>
    <cellStyle name="Followed Hyperlink" xfId="64"/>
    <cellStyle name="Hyperlink" xfId="65"/>
    <cellStyle name="Followed Hyperlink" xfId="66"/>
    <cellStyle name="Hyperlink" xfId="67"/>
    <cellStyle name="Followed Hyperlink" xfId="68"/>
    <cellStyle name="Hyperlink" xfId="69"/>
    <cellStyle name="Followed Hyperlink" xfId="70"/>
    <cellStyle name="Hyperlink" xfId="71"/>
    <cellStyle name="Followed Hyperlink" xfId="72"/>
    <cellStyle name="Hyperlink" xfId="73"/>
    <cellStyle name="Followed Hyperlink" xfId="74"/>
    <cellStyle name="Hyperlink" xfId="75"/>
    <cellStyle name="Followed Hyperlink" xfId="76"/>
    <cellStyle name="Hyperlink" xfId="77"/>
    <cellStyle name="Followed Hyperlink" xfId="78"/>
    <cellStyle name="Hyperlink" xfId="79"/>
    <cellStyle name="Followed Hyperlink" xfId="80"/>
    <cellStyle name="Hyperlink" xfId="81"/>
    <cellStyle name="Followed Hyperlink" xfId="82"/>
    <cellStyle name="Hyperlink" xfId="83"/>
    <cellStyle name="Followed Hyperlink" xfId="84"/>
    <cellStyle name="Hyperlink" xfId="85"/>
    <cellStyle name="Followed Hyperlink" xfId="86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150" zoomScaleNormal="150" zoomScalePageLayoutView="150" workbookViewId="0" topLeftCell="A1"/>
  </sheetViews>
  <sheetFormatPr defaultColWidth="10.875" defaultRowHeight="15.75"/>
  <cols>
    <col min="1" max="1" width="62.875" style="1" customWidth="1"/>
    <col min="2" max="2" width="13.375" style="2" customWidth="1"/>
    <col min="3" max="3" width="5.625" style="11" customWidth="1"/>
    <col min="4" max="4" width="9.625" style="11" customWidth="1"/>
    <col min="5" max="5" width="14.625" style="15" customWidth="1"/>
    <col min="6" max="6" width="11.50390625" style="14" customWidth="1"/>
    <col min="7" max="7" width="10.875" style="14" customWidth="1"/>
    <col min="8" max="8" width="12.125" style="1" customWidth="1"/>
    <col min="9" max="9" width="13.875" style="1" customWidth="1"/>
    <col min="10" max="16384" width="10.875" style="1" customWidth="1"/>
  </cols>
  <sheetData>
    <row r="1" spans="1:7" s="7" customFormat="1" ht="21.95" customHeight="1">
      <c r="A1" s="25" t="s">
        <v>35</v>
      </c>
      <c r="B1" s="26"/>
      <c r="C1" s="10"/>
      <c r="D1" s="75" t="s">
        <v>4</v>
      </c>
      <c r="E1" s="19"/>
      <c r="F1" s="76"/>
      <c r="G1" s="10"/>
    </row>
    <row r="2" spans="1:7" s="7" customFormat="1" ht="33.95" customHeight="1" thickBot="1">
      <c r="A2" s="91" t="s">
        <v>25</v>
      </c>
      <c r="B2" s="92"/>
      <c r="C2" s="10"/>
      <c r="D2" s="77" t="s">
        <v>0</v>
      </c>
      <c r="E2" s="20" t="s">
        <v>45</v>
      </c>
      <c r="F2" s="78" t="s">
        <v>3</v>
      </c>
      <c r="G2" s="21"/>
    </row>
    <row r="3" spans="1:7" ht="48.95" customHeight="1">
      <c r="A3" s="27" t="s">
        <v>21</v>
      </c>
      <c r="B3" s="28"/>
      <c r="C3" s="12"/>
      <c r="D3" s="79"/>
      <c r="E3" s="20"/>
      <c r="F3" s="78"/>
      <c r="G3" s="21"/>
    </row>
    <row r="4" spans="1:7" ht="15.75">
      <c r="A4" s="18" t="s">
        <v>20</v>
      </c>
      <c r="B4" s="29">
        <f>B31*D4</f>
        <v>3860</v>
      </c>
      <c r="D4" s="79">
        <v>0.05</v>
      </c>
      <c r="E4" s="20"/>
      <c r="F4" s="78"/>
      <c r="G4" s="21"/>
    </row>
    <row r="5" spans="1:7" ht="15.75">
      <c r="A5" s="30" t="s">
        <v>1</v>
      </c>
      <c r="B5" s="31">
        <f>SUM(B4:B4)</f>
        <v>3860</v>
      </c>
      <c r="C5" s="12"/>
      <c r="D5" s="79"/>
      <c r="E5" s="20"/>
      <c r="F5" s="78"/>
      <c r="G5" s="21"/>
    </row>
    <row r="6" spans="1:7" ht="33.95" customHeight="1">
      <c r="A6" s="32" t="s">
        <v>22</v>
      </c>
      <c r="B6" s="33"/>
      <c r="D6" s="79"/>
      <c r="E6" s="20"/>
      <c r="F6" s="78"/>
      <c r="G6" s="21"/>
    </row>
    <row r="7" spans="1:7" ht="15.75">
      <c r="A7" s="17" t="s">
        <v>8</v>
      </c>
      <c r="B7" s="34">
        <f>B32*E7</f>
        <v>2640</v>
      </c>
      <c r="D7" s="79"/>
      <c r="E7" s="20">
        <v>0.3</v>
      </c>
      <c r="F7" s="78"/>
      <c r="G7" s="21"/>
    </row>
    <row r="8" spans="1:7" ht="15.75">
      <c r="A8" s="17" t="s">
        <v>9</v>
      </c>
      <c r="B8" s="34">
        <f>B32*E8</f>
        <v>6160</v>
      </c>
      <c r="D8" s="80"/>
      <c r="E8" s="20">
        <v>0.7</v>
      </c>
      <c r="F8" s="78"/>
      <c r="G8" s="21"/>
    </row>
    <row r="9" spans="1:7" ht="15.75">
      <c r="A9" s="17" t="s">
        <v>23</v>
      </c>
      <c r="B9" s="34">
        <f>B31*D9</f>
        <v>1930</v>
      </c>
      <c r="C9" s="12"/>
      <c r="D9" s="81">
        <v>0.025</v>
      </c>
      <c r="E9" s="23"/>
      <c r="F9" s="82"/>
      <c r="G9" s="24"/>
    </row>
    <row r="10" spans="1:7" ht="15.75">
      <c r="A10" s="17" t="s">
        <v>24</v>
      </c>
      <c r="B10" s="34">
        <f>B31*D10</f>
        <v>1930</v>
      </c>
      <c r="D10" s="81">
        <v>0.025</v>
      </c>
      <c r="E10" s="23"/>
      <c r="F10" s="82"/>
      <c r="G10" s="24"/>
    </row>
    <row r="11" spans="1:7" ht="15.75">
      <c r="A11" s="32" t="s">
        <v>1</v>
      </c>
      <c r="B11" s="35">
        <f>SUM(B7:B10)</f>
        <v>12660</v>
      </c>
      <c r="D11" s="80"/>
      <c r="E11" s="20"/>
      <c r="F11" s="78"/>
      <c r="G11" s="21"/>
    </row>
    <row r="12" spans="1:7" ht="87.95" customHeight="1">
      <c r="A12" s="36" t="s">
        <v>31</v>
      </c>
      <c r="B12" s="37"/>
      <c r="D12" s="79"/>
      <c r="E12" s="20"/>
      <c r="F12" s="78"/>
      <c r="G12" s="21"/>
    </row>
    <row r="13" spans="1:7" ht="15.75">
      <c r="A13" s="38" t="s">
        <v>10</v>
      </c>
      <c r="B13" s="37">
        <f>B31*D13</f>
        <v>7720</v>
      </c>
      <c r="D13" s="79">
        <v>0.1</v>
      </c>
      <c r="E13" s="20"/>
      <c r="F13" s="78"/>
      <c r="G13" s="21"/>
    </row>
    <row r="14" spans="1:7" ht="15.75">
      <c r="A14" s="38" t="s">
        <v>11</v>
      </c>
      <c r="B14" s="37">
        <f>B31*D14</f>
        <v>3860</v>
      </c>
      <c r="D14" s="79">
        <v>0.05</v>
      </c>
      <c r="E14" s="20"/>
      <c r="F14" s="78"/>
      <c r="G14" s="21"/>
    </row>
    <row r="15" spans="1:7" ht="15.75">
      <c r="A15" s="38" t="s">
        <v>12</v>
      </c>
      <c r="B15" s="37">
        <f>B31*D15</f>
        <v>1930</v>
      </c>
      <c r="C15" s="12"/>
      <c r="D15" s="79">
        <v>0.025</v>
      </c>
      <c r="E15" s="20"/>
      <c r="F15" s="78"/>
      <c r="G15" s="21"/>
    </row>
    <row r="16" spans="1:7" ht="15.75">
      <c r="A16" s="39" t="s">
        <v>1</v>
      </c>
      <c r="B16" s="40">
        <f>SUM(B13:B15)</f>
        <v>13510</v>
      </c>
      <c r="D16" s="80"/>
      <c r="E16" s="20"/>
      <c r="F16" s="78"/>
      <c r="G16" s="21"/>
    </row>
    <row r="17" spans="1:7" ht="59.1" customHeight="1">
      <c r="A17" s="41" t="s">
        <v>30</v>
      </c>
      <c r="B17" s="42"/>
      <c r="D17" s="79"/>
      <c r="E17" s="20"/>
      <c r="F17" s="78"/>
      <c r="G17" s="21"/>
    </row>
    <row r="18" spans="1:7" ht="15.75">
      <c r="A18" s="43" t="s">
        <v>13</v>
      </c>
      <c r="B18" s="34">
        <f>B31*D18</f>
        <v>7720</v>
      </c>
      <c r="D18" s="79">
        <v>0.1</v>
      </c>
      <c r="E18" s="20"/>
      <c r="F18" s="78"/>
      <c r="G18" s="21"/>
    </row>
    <row r="19" spans="1:7" ht="15.75">
      <c r="A19" s="43" t="s">
        <v>14</v>
      </c>
      <c r="B19" s="34">
        <f>B31*D19</f>
        <v>7720</v>
      </c>
      <c r="D19" s="79">
        <v>0.1</v>
      </c>
      <c r="E19" s="20"/>
      <c r="F19" s="78"/>
      <c r="G19" s="21"/>
    </row>
    <row r="20" spans="1:7" ht="15.75">
      <c r="A20" s="43" t="s">
        <v>32</v>
      </c>
      <c r="B20" s="34">
        <f>B31*D20</f>
        <v>1930</v>
      </c>
      <c r="D20" s="79">
        <v>0.025</v>
      </c>
      <c r="E20" s="20"/>
      <c r="F20" s="78"/>
      <c r="G20" s="21"/>
    </row>
    <row r="21" spans="1:7" ht="15.75">
      <c r="A21" s="43" t="s">
        <v>15</v>
      </c>
      <c r="B21" s="34">
        <f>B31*D21</f>
        <v>23160</v>
      </c>
      <c r="C21" s="12"/>
      <c r="D21" s="79">
        <v>0.3</v>
      </c>
      <c r="E21" s="20"/>
      <c r="F21" s="78"/>
      <c r="G21" s="21"/>
    </row>
    <row r="22" spans="1:7" ht="15.75">
      <c r="A22" s="43" t="s">
        <v>16</v>
      </c>
      <c r="B22" s="34">
        <f>B31*D22</f>
        <v>3860</v>
      </c>
      <c r="D22" s="79">
        <v>0.05</v>
      </c>
      <c r="E22" s="20"/>
      <c r="F22" s="78"/>
      <c r="G22" s="21"/>
    </row>
    <row r="23" spans="1:7" ht="15.75">
      <c r="A23" s="43" t="s">
        <v>17</v>
      </c>
      <c r="B23" s="34">
        <f>B33*F23</f>
        <v>14000</v>
      </c>
      <c r="D23" s="79"/>
      <c r="E23" s="20"/>
      <c r="F23" s="78">
        <v>1</v>
      </c>
      <c r="G23" s="21"/>
    </row>
    <row r="24" spans="1:6" ht="15.75">
      <c r="A24" s="32" t="s">
        <v>1</v>
      </c>
      <c r="B24" s="35">
        <f>SUM(B18:B23)</f>
        <v>58390</v>
      </c>
      <c r="D24" s="83"/>
      <c r="E24" s="74"/>
      <c r="F24" s="84"/>
    </row>
    <row r="25" spans="1:7" ht="87.95" customHeight="1">
      <c r="A25" s="36" t="s">
        <v>33</v>
      </c>
      <c r="B25" s="37"/>
      <c r="D25" s="80"/>
      <c r="E25" s="20"/>
      <c r="F25" s="78"/>
      <c r="G25" s="21"/>
    </row>
    <row r="26" spans="1:7" ht="15.75">
      <c r="A26" s="38" t="s">
        <v>34</v>
      </c>
      <c r="B26" s="37">
        <f>B31*D26</f>
        <v>11580</v>
      </c>
      <c r="D26" s="79">
        <v>0.15</v>
      </c>
      <c r="E26" s="20"/>
      <c r="F26" s="78"/>
      <c r="G26" s="21"/>
    </row>
    <row r="27" spans="1:7" ht="15.75">
      <c r="A27" s="39" t="s">
        <v>1</v>
      </c>
      <c r="B27" s="40">
        <f>SUM(B26:B26)</f>
        <v>11580</v>
      </c>
      <c r="D27" s="80"/>
      <c r="E27" s="20"/>
      <c r="F27" s="78"/>
      <c r="G27" s="21"/>
    </row>
    <row r="28" spans="1:7" ht="16.5" thickBot="1">
      <c r="A28" s="32" t="s">
        <v>18</v>
      </c>
      <c r="B28" s="35">
        <f>B27+B24+B16+B11+B5</f>
        <v>100000</v>
      </c>
      <c r="D28" s="85">
        <f>SUM(D3:D26)</f>
        <v>1</v>
      </c>
      <c r="E28" s="86">
        <f aca="true" t="shared" si="0" ref="E28:F28">SUM(E3:E26)</f>
        <v>1</v>
      </c>
      <c r="F28" s="87">
        <f t="shared" si="0"/>
        <v>1</v>
      </c>
      <c r="G28" s="13"/>
    </row>
    <row r="29" spans="1:7" ht="16.5" thickBot="1">
      <c r="A29" s="52"/>
      <c r="B29" s="53"/>
      <c r="D29" s="16"/>
      <c r="E29" s="13"/>
      <c r="F29" s="13"/>
      <c r="G29" s="13"/>
    </row>
    <row r="30" spans="1:5" ht="16.5" thickBot="1">
      <c r="A30" s="44" t="s">
        <v>5</v>
      </c>
      <c r="B30" s="45"/>
      <c r="D30" s="15"/>
      <c r="E30" s="14"/>
    </row>
    <row r="31" spans="1:5" ht="15.75">
      <c r="A31" s="46" t="s">
        <v>0</v>
      </c>
      <c r="B31" s="47">
        <f>'Budget Yr 2 - QB Categories'!B5</f>
        <v>77200</v>
      </c>
      <c r="D31" s="15"/>
      <c r="E31" s="14"/>
    </row>
    <row r="32" spans="1:7" s="7" customFormat="1" ht="15.95" customHeight="1">
      <c r="A32" s="48" t="s">
        <v>28</v>
      </c>
      <c r="B32" s="49">
        <f>'Budget Yr 2 - QB Categories'!B6</f>
        <v>8800</v>
      </c>
      <c r="C32" s="10"/>
      <c r="D32" s="15"/>
      <c r="E32" s="14"/>
      <c r="F32" s="14"/>
      <c r="G32" s="14"/>
    </row>
    <row r="33" spans="1:7" ht="15.75">
      <c r="A33" s="48" t="s">
        <v>7</v>
      </c>
      <c r="B33" s="49">
        <f>'Budget Yr 2 - QB Categories'!B7</f>
        <v>14000</v>
      </c>
      <c r="C33" s="12"/>
      <c r="G33" s="22"/>
    </row>
    <row r="34" spans="1:5" ht="21.95" customHeight="1" thickBot="1">
      <c r="A34" s="50" t="s">
        <v>19</v>
      </c>
      <c r="B34" s="51">
        <f>SUM(B31:B33)</f>
        <v>100000</v>
      </c>
      <c r="C34" s="12"/>
      <c r="D34" s="15"/>
      <c r="E34" s="14"/>
    </row>
    <row r="35" spans="1:3" ht="15.75">
      <c r="A35" s="8"/>
      <c r="B35" s="9"/>
      <c r="C35" s="12"/>
    </row>
    <row r="36" ht="15.75">
      <c r="B36" s="1"/>
    </row>
    <row r="37" spans="1:2" ht="15.75">
      <c r="A37" s="6"/>
      <c r="B37" s="1"/>
    </row>
    <row r="38" ht="15.75">
      <c r="B38" s="1"/>
    </row>
  </sheetData>
  <mergeCells count="1">
    <mergeCell ref="A2:B2"/>
  </mergeCells>
  <printOptions/>
  <pageMargins left="0.7" right="0.7" top="0.75" bottom="0.75" header="0.3" footer="0.3"/>
  <pageSetup horizontalDpi="600" verticalDpi="600" orientation="portrait" scale="61"/>
  <colBreaks count="2" manualBreakCount="2">
    <brk id="1" max="16383" man="1"/>
    <brk id="12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150" zoomScaleNormal="150" zoomScalePageLayoutView="150" workbookViewId="0" topLeftCell="A1">
      <selection activeCell="B11" sqref="B11"/>
    </sheetView>
  </sheetViews>
  <sheetFormatPr defaultColWidth="11.00390625" defaultRowHeight="15.75"/>
  <cols>
    <col min="1" max="1" width="61.875" style="0" customWidth="1"/>
    <col min="2" max="2" width="10.875" style="0" customWidth="1"/>
    <col min="3" max="8" width="10.875" style="90" customWidth="1"/>
  </cols>
  <sheetData>
    <row r="1" spans="1:8" s="4" customFormat="1" ht="15">
      <c r="A1" s="54" t="s">
        <v>39</v>
      </c>
      <c r="B1" s="55" t="s">
        <v>2</v>
      </c>
      <c r="C1" s="88"/>
      <c r="D1" s="88"/>
      <c r="E1" s="88"/>
      <c r="F1" s="88"/>
      <c r="G1" s="88"/>
      <c r="H1" s="88"/>
    </row>
    <row r="2" spans="1:8" s="5" customFormat="1" ht="15.95" customHeight="1" thickBot="1">
      <c r="A2" s="56" t="s">
        <v>37</v>
      </c>
      <c r="B2" s="57"/>
      <c r="C2" s="89"/>
      <c r="D2" s="89"/>
      <c r="E2" s="89"/>
      <c r="F2" s="89"/>
      <c r="G2" s="89"/>
      <c r="H2" s="89"/>
    </row>
    <row r="3" spans="1:2" s="3" customFormat="1" ht="15.75">
      <c r="A3" s="58" t="s">
        <v>26</v>
      </c>
      <c r="B3" s="59">
        <f>49700+2500</f>
        <v>52200</v>
      </c>
    </row>
    <row r="4" spans="1:2" s="3" customFormat="1" ht="60">
      <c r="A4" s="62" t="s">
        <v>44</v>
      </c>
      <c r="B4" s="65">
        <v>25000</v>
      </c>
    </row>
    <row r="5" spans="1:8" s="5" customFormat="1" ht="15.95" customHeight="1" thickBot="1">
      <c r="A5" s="60" t="s">
        <v>6</v>
      </c>
      <c r="B5" s="61">
        <f>SUM(B3:B4)</f>
        <v>77200</v>
      </c>
      <c r="C5" s="89"/>
      <c r="D5" s="89"/>
      <c r="E5" s="89"/>
      <c r="F5" s="89"/>
      <c r="G5" s="89"/>
      <c r="H5" s="89"/>
    </row>
    <row r="6" spans="1:8" s="4" customFormat="1" ht="15" customHeight="1">
      <c r="A6" s="64" t="s">
        <v>28</v>
      </c>
      <c r="B6" s="63">
        <v>8800</v>
      </c>
      <c r="C6" s="88"/>
      <c r="D6" s="88"/>
      <c r="E6" s="88"/>
      <c r="F6" s="88"/>
      <c r="G6" s="88"/>
      <c r="H6" s="88"/>
    </row>
    <row r="7" spans="1:8" s="4" customFormat="1" ht="17.1" customHeight="1">
      <c r="A7" s="64" t="s">
        <v>7</v>
      </c>
      <c r="B7" s="59">
        <v>14000</v>
      </c>
      <c r="C7" s="88"/>
      <c r="D7" s="88"/>
      <c r="E7" s="88"/>
      <c r="F7" s="88"/>
      <c r="G7" s="88"/>
      <c r="H7" s="88"/>
    </row>
    <row r="8" spans="1:2" ht="18.95" customHeight="1" thickBot="1">
      <c r="A8" s="66" t="s">
        <v>29</v>
      </c>
      <c r="B8" s="67">
        <f>SUM(B5:B7)</f>
        <v>100000</v>
      </c>
    </row>
    <row r="9" ht="16.5" thickTop="1"/>
  </sheetData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zoomScale="150" zoomScaleNormal="150" zoomScalePageLayoutView="150" workbookViewId="0" topLeftCell="A1"/>
  </sheetViews>
  <sheetFormatPr defaultColWidth="11.00390625" defaultRowHeight="15.75"/>
  <cols>
    <col min="1" max="1" width="61.875" style="0" customWidth="1"/>
    <col min="2" max="2" width="12.875" style="0" customWidth="1"/>
  </cols>
  <sheetData>
    <row r="1" spans="1:2" s="4" customFormat="1" ht="15">
      <c r="A1" s="54" t="s">
        <v>38</v>
      </c>
      <c r="B1" s="55" t="s">
        <v>2</v>
      </c>
    </row>
    <row r="2" spans="1:2" s="4" customFormat="1" ht="12.95" customHeight="1">
      <c r="A2" s="70" t="s">
        <v>37</v>
      </c>
      <c r="B2" s="63"/>
    </row>
    <row r="3" spans="1:2" s="4" customFormat="1" ht="15" customHeight="1">
      <c r="A3" s="38" t="s">
        <v>40</v>
      </c>
      <c r="B3" s="63">
        <f>25000*1.35</f>
        <v>33750</v>
      </c>
    </row>
    <row r="4" spans="1:2" s="4" customFormat="1" ht="15" customHeight="1">
      <c r="A4" s="38" t="s">
        <v>41</v>
      </c>
      <c r="B4" s="63">
        <f>8000*1.35</f>
        <v>10800</v>
      </c>
    </row>
    <row r="5" spans="1:2" s="4" customFormat="1" ht="15" customHeight="1">
      <c r="A5" s="38" t="s">
        <v>42</v>
      </c>
      <c r="B5" s="63">
        <f>12200*1.35</f>
        <v>16470</v>
      </c>
    </row>
    <row r="6" spans="1:2" s="4" customFormat="1" ht="15" customHeight="1">
      <c r="A6" s="38" t="s">
        <v>43</v>
      </c>
      <c r="B6" s="63">
        <f>6700*1.35</f>
        <v>9045</v>
      </c>
    </row>
    <row r="7" spans="1:2" s="4" customFormat="1" ht="15" customHeight="1" thickBot="1">
      <c r="A7" s="72" t="s">
        <v>36</v>
      </c>
      <c r="B7" s="73">
        <f>SUM(B3:B6)</f>
        <v>70065</v>
      </c>
    </row>
    <row r="8" spans="1:2" s="4" customFormat="1" ht="15" customHeight="1">
      <c r="A8" s="69" t="s">
        <v>3</v>
      </c>
      <c r="B8" s="63">
        <v>5000</v>
      </c>
    </row>
    <row r="9" spans="1:2" ht="20.1" customHeight="1" thickBot="1">
      <c r="A9" s="66" t="s">
        <v>27</v>
      </c>
      <c r="B9" s="67">
        <f>B8+B7</f>
        <v>75065</v>
      </c>
    </row>
    <row r="10" ht="16.5" thickTop="1">
      <c r="A10" s="68"/>
    </row>
    <row r="11" ht="15.75">
      <c r="A11" s="71"/>
    </row>
    <row r="12" ht="15.75">
      <c r="A12" s="68"/>
    </row>
    <row r="13" ht="15.75">
      <c r="A13" s="68"/>
    </row>
    <row r="14" ht="15.75">
      <c r="A14" s="68"/>
    </row>
  </sheetData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2017-02-02T15:03:36Z</dcterms:created>
  <dcterms:modified xsi:type="dcterms:W3CDTF">2017-02-02T15:06:27Z</dcterms:modified>
  <cp:category/>
  <cp:version/>
  <cp:contentType/>
  <cp:contentStatus/>
</cp:coreProperties>
</file>